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sh\tech\json_fish_8980\DataTable\"/>
    </mc:Choice>
  </mc:AlternateContent>
  <bookViews>
    <workbookView xWindow="0" yWindow="0" windowWidth="30048" windowHeight="13620" activeTab="1"/>
  </bookViews>
  <sheets>
    <sheet name="福利|Welfare" sheetId="1" r:id="rId1"/>
    <sheet name="每日任务|DailyTesks" sheetId="2" r:id="rId2"/>
  </sheets>
  <calcPr calcId="162913"/>
</workbook>
</file>

<file path=xl/calcChain.xml><?xml version="1.0" encoding="utf-8"?>
<calcChain xmlns="http://schemas.openxmlformats.org/spreadsheetml/2006/main">
  <c r="Q32" i="2" l="1"/>
  <c r="Q31" i="2"/>
  <c r="Q30" i="2"/>
  <c r="Q29" i="2"/>
  <c r="Q28" i="2"/>
  <c r="Q27" i="2"/>
  <c r="Q26" i="2"/>
  <c r="Q25" i="2"/>
  <c r="AF22" i="2"/>
  <c r="AD22" i="2"/>
  <c r="AC22" i="2"/>
  <c r="AA22" i="2"/>
  <c r="Y22" i="2"/>
  <c r="X22" i="2"/>
  <c r="V22" i="2"/>
  <c r="T22" i="2"/>
  <c r="S22" i="2"/>
  <c r="J22" i="2" s="1"/>
  <c r="AF21" i="2"/>
  <c r="AD21" i="2"/>
  <c r="AC21" i="2"/>
  <c r="J21" i="2" s="1"/>
  <c r="AA21" i="2"/>
  <c r="Y21" i="2"/>
  <c r="X21" i="2"/>
  <c r="V21" i="2"/>
  <c r="T21" i="2"/>
  <c r="S21" i="2"/>
  <c r="I21" i="2"/>
  <c r="AF20" i="2"/>
  <c r="AD20" i="2"/>
  <c r="AC20" i="2"/>
  <c r="AA20" i="2"/>
  <c r="Y20" i="2"/>
  <c r="X20" i="2"/>
  <c r="V20" i="2"/>
  <c r="T20" i="2"/>
  <c r="S20" i="2"/>
  <c r="J20" i="2" s="1"/>
  <c r="I20" i="2"/>
  <c r="AF19" i="2"/>
  <c r="AD19" i="2"/>
  <c r="AC19" i="2"/>
  <c r="AA19" i="2"/>
  <c r="Y19" i="2"/>
  <c r="X19" i="2"/>
  <c r="V19" i="2"/>
  <c r="T19" i="2"/>
  <c r="S19" i="2"/>
  <c r="J19" i="2" s="1"/>
  <c r="I19" i="2"/>
  <c r="AF18" i="2"/>
  <c r="AD18" i="2"/>
  <c r="AC18" i="2"/>
  <c r="J18" i="2" s="1"/>
  <c r="AA18" i="2"/>
  <c r="Y18" i="2"/>
  <c r="X18" i="2"/>
  <c r="V18" i="2"/>
  <c r="T18" i="2"/>
  <c r="S18" i="2"/>
  <c r="I18" i="2"/>
  <c r="AF17" i="2"/>
  <c r="AD17" i="2"/>
  <c r="AC17" i="2"/>
  <c r="AA17" i="2"/>
  <c r="Y17" i="2"/>
  <c r="X17" i="2"/>
  <c r="V17" i="2"/>
  <c r="T17" i="2"/>
  <c r="S17" i="2"/>
  <c r="J17" i="2" s="1"/>
  <c r="AF16" i="2"/>
  <c r="AD16" i="2"/>
  <c r="AC16" i="2"/>
  <c r="AA16" i="2"/>
  <c r="Y16" i="2"/>
  <c r="X16" i="2"/>
  <c r="V16" i="2"/>
  <c r="T16" i="2"/>
  <c r="S16" i="2"/>
  <c r="J16" i="2" s="1"/>
  <c r="AF15" i="2"/>
  <c r="AD15" i="2"/>
  <c r="AC15" i="2"/>
  <c r="J15" i="2" s="1"/>
  <c r="AA15" i="2"/>
  <c r="Y15" i="2"/>
  <c r="X15" i="2"/>
  <c r="V15" i="2"/>
  <c r="T15" i="2"/>
  <c r="S15" i="2"/>
  <c r="AF14" i="2"/>
  <c r="AD14" i="2"/>
  <c r="AC14" i="2"/>
  <c r="AA14" i="2"/>
  <c r="Y14" i="2"/>
  <c r="X14" i="2"/>
  <c r="J14" i="2" s="1"/>
  <c r="V14" i="2"/>
  <c r="T14" i="2"/>
  <c r="S14" i="2"/>
  <c r="AF13" i="2"/>
  <c r="AD13" i="2"/>
  <c r="AC13" i="2"/>
  <c r="AA13" i="2"/>
  <c r="Y13" i="2"/>
  <c r="X13" i="2"/>
  <c r="V13" i="2"/>
  <c r="T13" i="2"/>
  <c r="S13" i="2"/>
  <c r="J13" i="2" s="1"/>
  <c r="AZ12" i="2"/>
  <c r="AY12" i="2"/>
  <c r="AF12" i="2"/>
  <c r="AD12" i="2"/>
  <c r="AC12" i="2"/>
  <c r="AA12" i="2"/>
  <c r="Y12" i="2"/>
  <c r="X12" i="2"/>
  <c r="V12" i="2"/>
  <c r="T12" i="2"/>
  <c r="S12" i="2"/>
  <c r="AF11" i="2"/>
  <c r="AD11" i="2"/>
  <c r="AC11" i="2"/>
  <c r="AA11" i="2"/>
  <c r="Y11" i="2"/>
  <c r="X11" i="2"/>
  <c r="V11" i="2"/>
  <c r="T11" i="2"/>
  <c r="S11" i="2"/>
  <c r="J11" i="2"/>
  <c r="AF10" i="2"/>
  <c r="AD10" i="2"/>
  <c r="AC10" i="2"/>
  <c r="AA10" i="2"/>
  <c r="Y10" i="2"/>
  <c r="X10" i="2"/>
  <c r="V10" i="2"/>
  <c r="T10" i="2"/>
  <c r="S10" i="2"/>
  <c r="AU9" i="2"/>
  <c r="AS9" i="2"/>
  <c r="AR9" i="2"/>
  <c r="AP9" i="2"/>
  <c r="AN9" i="2"/>
  <c r="AM9" i="2"/>
  <c r="AK9" i="2"/>
  <c r="AI9" i="2"/>
  <c r="AH9" i="2"/>
  <c r="AF9" i="2"/>
  <c r="AD9" i="2"/>
  <c r="AC9" i="2"/>
  <c r="AA9" i="2"/>
  <c r="Y9" i="2"/>
  <c r="X9" i="2"/>
  <c r="V9" i="2"/>
  <c r="T9" i="2"/>
  <c r="S9" i="2"/>
  <c r="AF8" i="2"/>
  <c r="AD8" i="2"/>
  <c r="AC8" i="2"/>
  <c r="AA8" i="2"/>
  <c r="Y8" i="2"/>
  <c r="X8" i="2"/>
  <c r="V8" i="2"/>
  <c r="T8" i="2"/>
  <c r="S8" i="2"/>
  <c r="AF7" i="2"/>
  <c r="AD7" i="2"/>
  <c r="AC7" i="2"/>
  <c r="AA7" i="2"/>
  <c r="Y7" i="2"/>
  <c r="X7" i="2"/>
  <c r="V7" i="2"/>
  <c r="T7" i="2"/>
  <c r="S7" i="2"/>
  <c r="J7" i="2" s="1"/>
  <c r="AF6" i="2"/>
  <c r="AD6" i="2"/>
  <c r="AC6" i="2"/>
  <c r="AA6" i="2"/>
  <c r="Y6" i="2"/>
  <c r="X6" i="2"/>
  <c r="J6" i="2" s="1"/>
  <c r="V6" i="2"/>
  <c r="T6" i="2"/>
  <c r="S6" i="2"/>
  <c r="AF5" i="2"/>
  <c r="AD5" i="2"/>
  <c r="AC5" i="2"/>
  <c r="AA5" i="2"/>
  <c r="Y5" i="2"/>
  <c r="X5" i="2"/>
  <c r="V5" i="2"/>
  <c r="T5" i="2"/>
  <c r="S5" i="2"/>
  <c r="K28" i="1"/>
  <c r="J8" i="2" l="1"/>
  <c r="J12" i="2"/>
  <c r="J10" i="2"/>
  <c r="J5" i="2"/>
  <c r="J9" i="2"/>
</calcChain>
</file>

<file path=xl/comments1.xml><?xml version="1.0" encoding="utf-8"?>
<comments xmlns="http://schemas.openxmlformats.org/spreadsheetml/2006/main">
  <authors>
    <author>user</author>
    <author>作者</author>
    <author>jianlong wo</author>
  </authors>
  <commentList>
    <comment ref="H4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获得金币，此处填写获得金币的途径，做之前与程序商定</t>
        </r>
      </text>
    </comment>
    <comment ref="I5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活跃度数值</t>
        </r>
      </text>
    </comment>
    <comment ref="J9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只做展示用，实际奖励以掉落组为准</t>
        </r>
      </text>
    </comment>
    <comment ref="Q9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从里面随机3～4个物品
必掉金币</t>
        </r>
      </text>
    </comment>
    <comment ref="I10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击杀数量</t>
        </r>
      </text>
    </comment>
    <comment ref="I11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击杀数量</t>
        </r>
      </text>
    </comment>
    <comment ref="I12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参与次数</t>
        </r>
      </text>
    </comment>
    <comment ref="I13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参与次数</t>
        </r>
      </text>
    </comment>
    <comment ref="I14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参与次数</t>
        </r>
      </text>
    </comment>
    <comment ref="I15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参与次数</t>
        </r>
      </text>
    </comment>
    <comment ref="I16" authorId="1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使用次数</t>
        </r>
      </text>
    </comment>
    <comment ref="I18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秒</t>
        </r>
      </text>
    </comment>
    <comment ref="I22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秒</t>
        </r>
      </text>
    </comment>
    <comment ref="Q24" authorId="2" shapeId="0">
      <text>
        <r>
          <rPr>
            <sz val="9"/>
            <rFont val="宋体"/>
            <family val="3"/>
            <charset val="134"/>
          </rPr>
          <t>未考虑概率掉落情况</t>
        </r>
      </text>
    </comment>
  </commentList>
</comments>
</file>

<file path=xl/sharedStrings.xml><?xml version="1.0" encoding="utf-8"?>
<sst xmlns="http://schemas.openxmlformats.org/spreadsheetml/2006/main" count="364" uniqueCount="207">
  <si>
    <t>cs</t>
  </si>
  <si>
    <t>c</t>
  </si>
  <si>
    <t>备注</t>
  </si>
  <si>
    <t>int</t>
  </si>
  <si>
    <t>string</t>
  </si>
  <si>
    <t>id</t>
  </si>
  <si>
    <t>weight</t>
  </si>
  <si>
    <t>page</t>
  </si>
  <si>
    <t>navigate</t>
  </si>
  <si>
    <t>tagname</t>
  </si>
  <si>
    <t>picCantShare</t>
  </si>
  <si>
    <t>pic</t>
  </si>
  <si>
    <t>back</t>
  </si>
  <si>
    <t>唯一不能变</t>
  </si>
  <si>
    <t>权重</t>
  </si>
  <si>
    <t>当前对应需要显示福利模块</t>
  </si>
  <si>
    <t>需要导航到的功能名称</t>
  </si>
  <si>
    <t>页签名称</t>
  </si>
  <si>
    <t>不可以分享时
图片名字</t>
  </si>
  <si>
    <t>图片名字，注意与美术命名一致</t>
  </si>
  <si>
    <t>关闭模块是是否回到福利</t>
  </si>
  <si>
    <t>welfareGuContent</t>
  </si>
  <si>
    <t>te_fl_04</t>
  </si>
  <si>
    <t>成长礼包</t>
  </si>
  <si>
    <t>收藏有礼</t>
  </si>
  <si>
    <t>welfareImgContent</t>
  </si>
  <si>
    <t>signView</t>
  </si>
  <si>
    <t>te_fl_05</t>
  </si>
  <si>
    <t>ui_fl_qd</t>
  </si>
  <si>
    <t>月签到</t>
  </si>
  <si>
    <t>每日任务</t>
  </si>
  <si>
    <t>welfareSevenContent</t>
  </si>
  <si>
    <t>sevenDayLift</t>
  </si>
  <si>
    <t>welfare_7</t>
  </si>
  <si>
    <t>welfare_3</t>
  </si>
  <si>
    <t>新手七天乐</t>
  </si>
  <si>
    <t>鱼潮</t>
  </si>
  <si>
    <t>welfareArenaContent</t>
  </si>
  <si>
    <t>arenaView</t>
  </si>
  <si>
    <t>te_fl_15</t>
  </si>
  <si>
    <t>ui_fl_jjc</t>
  </si>
  <si>
    <t>竞技场</t>
  </si>
  <si>
    <t>每日充值</t>
  </si>
  <si>
    <t>welfareBillContent</t>
  </si>
  <si>
    <t>billView</t>
  </si>
  <si>
    <t>te_fl_16</t>
  </si>
  <si>
    <t>ui_fl_wqlz</t>
  </si>
  <si>
    <t>话费赛</t>
  </si>
  <si>
    <t>welfareCollectContent</t>
  </si>
  <si>
    <t>welfareTotalRecharge</t>
  </si>
  <si>
    <t>te_fl_19</t>
  </si>
  <si>
    <t>累计充值</t>
  </si>
  <si>
    <t>welfareFishTContent</t>
  </si>
  <si>
    <t>te_fl_03</t>
  </si>
  <si>
    <t>ui_fl_fklx</t>
  </si>
  <si>
    <t>welfareDailyContent</t>
  </si>
  <si>
    <t>te_fl_01</t>
  </si>
  <si>
    <t>ui_fl_mrrw</t>
  </si>
  <si>
    <t>welfareNationalDay</t>
  </si>
  <si>
    <t>te_fl_06</t>
  </si>
  <si>
    <t>welfare_10</t>
  </si>
  <si>
    <t>国庆活动</t>
  </si>
  <si>
    <t>welfareLotteryContent</t>
  </si>
  <si>
    <t>te_fl_02</t>
  </si>
  <si>
    <t>ui_fl_gfjc</t>
  </si>
  <si>
    <t>奖金池</t>
  </si>
  <si>
    <t>welfareEggContent</t>
  </si>
  <si>
    <t>welfare_11</t>
  </si>
  <si>
    <t>砸金蛋</t>
  </si>
  <si>
    <t>welfareCashBack</t>
  </si>
  <si>
    <t>czflViex</t>
  </si>
  <si>
    <t>ui_fl_wmd</t>
  </si>
  <si>
    <t>你游戏我买单</t>
  </si>
  <si>
    <t>welfareDragonSword</t>
  </si>
  <si>
    <t>te_fl_18</t>
  </si>
  <si>
    <t>bg_yzdel_gb</t>
  </si>
  <si>
    <t>勇者斗恶龙</t>
  </si>
  <si>
    <t>s</t>
  </si>
  <si>
    <t>后续考虑去掉每日累计充值任务</t>
  </si>
  <si>
    <t>验算表</t>
  </si>
  <si>
    <t>qudaoID</t>
  </si>
  <si>
    <t>tesktype</t>
  </si>
  <si>
    <t>desc</t>
  </si>
  <si>
    <t>descImg</t>
  </si>
  <si>
    <t>posX</t>
  </si>
  <si>
    <t>boxType</t>
  </si>
  <si>
    <t>teskaim</t>
  </si>
  <si>
    <t>aimvalue</t>
  </si>
  <si>
    <t>reward</t>
  </si>
  <si>
    <t>dropGroup</t>
  </si>
  <si>
    <t>icon</t>
  </si>
  <si>
    <t>testname</t>
  </si>
  <si>
    <t>物品1</t>
  </si>
  <si>
    <t>物品2</t>
  </si>
  <si>
    <t>物品3</t>
  </si>
  <si>
    <t>物品4</t>
  </si>
  <si>
    <t>物品5</t>
  </si>
  <si>
    <t>物品6</t>
  </si>
  <si>
    <r>
      <rPr>
        <sz val="9"/>
        <color theme="1"/>
        <rFont val="微软雅黑"/>
        <family val="2"/>
        <charset val="134"/>
      </rPr>
      <t xml:space="preserve">任务id
</t>
    </r>
    <r>
      <rPr>
        <sz val="9"/>
        <color rgb="FFFF0000"/>
        <rFont val="微软雅黑"/>
        <family val="2"/>
        <charset val="134"/>
      </rPr>
      <t>正式上线后id不能随便删除或修改，最好增加
与新手任务共用一套任务id，不能重复</t>
    </r>
  </si>
  <si>
    <t>微信小程序暂时不用</t>
  </si>
  <si>
    <r>
      <rPr>
        <sz val="9"/>
        <color theme="1"/>
        <rFont val="微软雅黑"/>
        <family val="2"/>
        <charset val="134"/>
      </rPr>
      <t>任务目标类型(支持同一个任务多个任务目标)
1.活跃度宝箱
2.捕获鱼，</t>
    </r>
    <r>
      <rPr>
        <sz val="9"/>
        <color rgb="FFFF0000"/>
        <rFont val="微软雅黑"/>
        <family val="2"/>
        <charset val="134"/>
      </rPr>
      <t>3.获得金币(暂缓)</t>
    </r>
    <r>
      <rPr>
        <sz val="9"/>
        <color theme="1"/>
        <rFont val="微软雅黑"/>
        <family val="2"/>
        <charset val="134"/>
      </rPr>
      <t xml:space="preserve">
4.悬赏任务，5.话费赛，6.竞技场，7.抽话费，8.任意充值，9.小游戏
10.邀请好友,11免费金币抽奖
12点赞,13渔场互动,14捕鱼时长
15被点赞(暂时不要随便用)</t>
    </r>
  </si>
  <si>
    <t>对应的文本描述</t>
  </si>
  <si>
    <t>对应的文本描述的图片</t>
  </si>
  <si>
    <t>活跃度宝箱奖励类型
1固定N个物品
2从N个物品随机几个物品</t>
  </si>
  <si>
    <t>任务目标id
根据鱼的type走
没有就写0</t>
  </si>
  <si>
    <t>任务需求
目标的数量，没有就写0</t>
  </si>
  <si>
    <t>物品类型和奖励内容
固定物品此列用来展示掉落物品</t>
  </si>
  <si>
    <r>
      <rPr>
        <sz val="9"/>
        <color theme="1"/>
        <rFont val="微软雅黑"/>
        <family val="2"/>
        <charset val="134"/>
      </rPr>
      <t xml:space="preserve">物品掉落组
</t>
    </r>
    <r>
      <rPr>
        <sz val="9"/>
        <color rgb="FFFF0000"/>
        <rFont val="微软雅黑"/>
        <family val="2"/>
        <charset val="134"/>
      </rPr>
      <t>掉落组物品与reward展示物品要一直！</t>
    </r>
  </si>
  <si>
    <t>显示顺序权重
0表示没有权重</t>
  </si>
  <si>
    <t>每个任务使用的小icon（可以让美术出特定名字的图，就不用配这行了）</t>
  </si>
  <si>
    <t>任务类型的中文名字（数据后台显示）</t>
  </si>
  <si>
    <t>编号</t>
  </si>
  <si>
    <t>任务类型</t>
  </si>
  <si>
    <t>物品名称</t>
  </si>
  <si>
    <t>物品类型</t>
  </si>
  <si>
    <t>物品id</t>
  </si>
  <si>
    <t>数量</t>
  </si>
  <si>
    <t>人民币
价值</t>
  </si>
  <si>
    <t>人民币价值</t>
  </si>
  <si>
    <t>价值
钻石价值</t>
  </si>
  <si>
    <t>1活跃度宝箱30</t>
  </si>
  <si>
    <t>活跃度宝箱</t>
  </si>
  <si>
    <t>锁定</t>
  </si>
  <si>
    <t>冰冻</t>
  </si>
  <si>
    <t>钻石</t>
  </si>
  <si>
    <t>人民币</t>
  </si>
  <si>
    <t>2活跃度宝箱60</t>
  </si>
  <si>
    <t>召唤</t>
  </si>
  <si>
    <t>金币</t>
  </si>
  <si>
    <t>3活跃度宝箱90</t>
  </si>
  <si>
    <t>4活跃度宝箱120</t>
  </si>
  <si>
    <t>狂暴</t>
  </si>
  <si>
    <t>wdaily_5</t>
  </si>
  <si>
    <t>4501,4502,4503,4504</t>
  </si>
  <si>
    <t>5活跃度宝箱150</t>
  </si>
  <si>
    <t>福卡</t>
  </si>
  <si>
    <t>wdaily_6</t>
  </si>
  <si>
    <t>tx_mrrw_ms_01</t>
  </si>
  <si>
    <t>icon_renwutubiao_huangjinyu_01</t>
  </si>
  <si>
    <t>6捕获黄金鱼10</t>
  </si>
  <si>
    <t>捕获黄金鱼</t>
  </si>
  <si>
    <t>活跃度</t>
  </si>
  <si>
    <t>wdaily_7</t>
  </si>
  <si>
    <t>tx_mrrw_ms_02</t>
  </si>
  <si>
    <t>icon_renwutubiao_boss_01</t>
  </si>
  <si>
    <t>7捕获霸主1</t>
  </si>
  <si>
    <t>捕获霸主</t>
  </si>
  <si>
    <t>wdaily_9</t>
  </si>
  <si>
    <t>tx_mrrw_ms_03</t>
  </si>
  <si>
    <t>icon_renwutubiao_zhengduosai_01</t>
  </si>
  <si>
    <t>8话费赛1</t>
  </si>
  <si>
    <t>wdaily_10</t>
  </si>
  <si>
    <t>tx_mrrw_ms_09</t>
  </si>
  <si>
    <t>icon_renwutubiao_jingjichang_01</t>
  </si>
  <si>
    <t>9竞技场1</t>
  </si>
  <si>
    <t>超级武器1</t>
  </si>
  <si>
    <t>wdaily_11</t>
  </si>
  <si>
    <t>tx_mrrw_ms_13</t>
  </si>
  <si>
    <t>icon_renwutubiao_huafei_01</t>
  </si>
  <si>
    <t>10抽话费1</t>
  </si>
  <si>
    <t>抽话费</t>
  </si>
  <si>
    <t>超级武器2</t>
  </si>
  <si>
    <t>wdaily_12</t>
  </si>
  <si>
    <t>tx_mrrw_ms_05</t>
  </si>
  <si>
    <t>icon_renwutubiao_chongzhi_01</t>
  </si>
  <si>
    <t>11任意充值1</t>
  </si>
  <si>
    <t>任意充值</t>
  </si>
  <si>
    <t>超级武器3</t>
  </si>
  <si>
    <t>wdaily_13</t>
  </si>
  <si>
    <t>tx_mrrw_ms_08</t>
  </si>
  <si>
    <t>icon_renwutubiao_xiaoyouxi_01</t>
  </si>
  <si>
    <t>12小游戏1</t>
  </si>
  <si>
    <t>小游戏</t>
  </si>
  <si>
    <t>超级武器4</t>
  </si>
  <si>
    <t>wdaily_16</t>
  </si>
  <si>
    <t>tx_mrrw_ms_06</t>
  </si>
  <si>
    <t>icon_renwutubiao_hudong_01</t>
  </si>
  <si>
    <t>13渔场互动1</t>
  </si>
  <si>
    <t>渔场互动</t>
  </si>
  <si>
    <t>10元话费卡</t>
  </si>
  <si>
    <t>wdaily_17</t>
  </si>
  <si>
    <t>tx_mrrw_ms_11</t>
  </si>
  <si>
    <t>icon_renwutubiao_shichang_01</t>
  </si>
  <si>
    <t>14在线时长900</t>
  </si>
  <si>
    <t>在线时长</t>
  </si>
  <si>
    <t>2元话费卡</t>
  </si>
  <si>
    <t>15在线时长1800</t>
  </si>
  <si>
    <t>高压锅</t>
  </si>
  <si>
    <t>16在线时长2700</t>
  </si>
  <si>
    <t>30元话费卡</t>
  </si>
  <si>
    <t>17在线时长3600</t>
  </si>
  <si>
    <t>50元话费卡</t>
  </si>
  <si>
    <t>wdaily_20</t>
  </si>
  <si>
    <t>tx_mrrw_ms_12</t>
  </si>
  <si>
    <t>icon_renwutubiao_dianzan_01</t>
  </si>
  <si>
    <t>18点赞1</t>
  </si>
  <si>
    <t>点赞</t>
  </si>
  <si>
    <t>物品</t>
  </si>
  <si>
    <t>总数量</t>
  </si>
  <si>
    <t>召唤</t>
    <phoneticPr fontId="16" type="noConversion"/>
  </si>
  <si>
    <t>金币</t>
    <phoneticPr fontId="16" type="noConversion"/>
  </si>
  <si>
    <t>金币</t>
    <phoneticPr fontId="16" type="noConversion"/>
  </si>
  <si>
    <t>锁定</t>
    <phoneticPr fontId="16" type="noConversion"/>
  </si>
  <si>
    <t>冰冻</t>
    <phoneticPr fontId="16" type="noConversion"/>
  </si>
  <si>
    <t>锁定</t>
    <phoneticPr fontId="16" type="noConversion"/>
  </si>
  <si>
    <t>锁定</t>
    <phoneticPr fontId="16" type="noConversion"/>
  </si>
  <si>
    <t>冰冻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</si>
</sst>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宋体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8"/>
      <color rgb="FFFF0000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0"/>
      <color rgb="FF00B050"/>
      <name val="微软雅黑"/>
      <family val="2"/>
      <charset val="134"/>
    </font>
    <font>
      <b/>
      <sz val="10"/>
      <color rgb="FF7030A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u/>
      <sz val="11"/>
      <color theme="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rgb="FFFF0000"/>
      <name val="微软雅黑"/>
      <family val="2"/>
      <charset val="134"/>
    </font>
    <font>
      <b/>
      <sz val="10"/>
      <color rgb="FFFF0000"/>
      <name val="微软雅黑"/>
      <family val="2"/>
      <charset val="134"/>
    </font>
  </fonts>
  <fills count="12">
    <fill>
      <patternFill patternType="none"/>
    </fill>
    <fill>
      <patternFill patternType="gray125"/>
    </fill>
    <fill>
      <patternFill patternType="solid">
        <fgColor theme="3" tint="0.79970702230903046"/>
        <bgColor indexed="64"/>
      </patternFill>
    </fill>
    <fill>
      <patternFill patternType="solid">
        <fgColor theme="3" tint="0.79973754081850645"/>
        <bgColor indexed="64"/>
      </patternFill>
    </fill>
    <fill>
      <patternFill patternType="solid">
        <fgColor theme="3" tint="0.79955442976165048"/>
        <bgColor indexed="64"/>
      </patternFill>
    </fill>
    <fill>
      <patternFill patternType="solid">
        <fgColor theme="3" tint="0.799676503799554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60936307870726"/>
        <bgColor indexed="64"/>
      </patternFill>
    </fill>
    <fill>
      <patternFill patternType="solid">
        <fgColor theme="3" tint="0.39960936307870726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7995849482711264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/>
    </xf>
    <xf numFmtId="0" fontId="4" fillId="6" borderId="0" xfId="0" applyFont="1" applyFill="1" applyAlignment="1">
      <alignment horizontal="left" vertical="center"/>
    </xf>
    <xf numFmtId="0" fontId="1" fillId="5" borderId="1" xfId="0" applyFont="1" applyFill="1" applyBorder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49" fontId="4" fillId="0" borderId="0" xfId="0" applyNumberFormat="1" applyFont="1" applyAlignment="1">
      <alignment horizontal="left" vertical="center"/>
    </xf>
    <xf numFmtId="0" fontId="0" fillId="0" borderId="0" xfId="0" applyFill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Fill="1" applyAlignment="1">
      <alignment horizontal="left"/>
    </xf>
    <xf numFmtId="0" fontId="1" fillId="0" borderId="0" xfId="0" applyFont="1" applyAlignment="1">
      <alignment horizontal="left" vertic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7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1" fillId="9" borderId="3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9" borderId="0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9" fillId="9" borderId="3" xfId="0" applyFont="1" applyFill="1" applyBorder="1" applyAlignment="1">
      <alignment horizontal="left" vertical="center"/>
    </xf>
    <xf numFmtId="0" fontId="10" fillId="9" borderId="3" xfId="0" applyFont="1" applyFill="1" applyBorder="1" applyAlignment="1">
      <alignment horizontal="left" vertical="center"/>
    </xf>
    <xf numFmtId="0" fontId="4" fillId="0" borderId="6" xfId="0" applyFont="1" applyBorder="1"/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11" fillId="10" borderId="0" xfId="0" applyFont="1" applyFill="1" applyAlignment="1">
      <alignment horizontal="center" vertical="center"/>
    </xf>
    <xf numFmtId="0" fontId="10" fillId="9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1" fillId="9" borderId="9" xfId="0" applyFont="1" applyFill="1" applyBorder="1" applyAlignment="1">
      <alignment horizontal="left" vertical="center"/>
    </xf>
    <xf numFmtId="0" fontId="4" fillId="0" borderId="0" xfId="0" applyFont="1"/>
    <xf numFmtId="0" fontId="1" fillId="0" borderId="3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6" borderId="3" xfId="0" applyFont="1" applyFill="1" applyBorder="1" applyAlignment="1">
      <alignment horizontal="left" vertical="center"/>
    </xf>
    <xf numFmtId="0" fontId="1" fillId="6" borderId="0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" fillId="11" borderId="1" xfId="0" applyFont="1" applyFill="1" applyBorder="1" applyAlignment="1">
      <alignment horizontal="left"/>
    </xf>
    <xf numFmtId="0" fontId="5" fillId="11" borderId="1" xfId="0" applyFont="1" applyFill="1" applyBorder="1" applyAlignment="1">
      <alignment horizontal="left" vertical="top" wrapText="1"/>
    </xf>
    <xf numFmtId="0" fontId="13" fillId="0" borderId="0" xfId="0" applyFont="1" applyAlignment="1">
      <alignment horizontal="left"/>
    </xf>
    <xf numFmtId="0" fontId="17" fillId="9" borderId="3" xfId="0" applyFont="1" applyFill="1" applyBorder="1" applyAlignment="1">
      <alignment horizontal="left" vertical="center"/>
    </xf>
    <xf numFmtId="0" fontId="18" fillId="9" borderId="3" xfId="0" applyFont="1" applyFill="1" applyBorder="1" applyAlignment="1">
      <alignment horizontal="left" vertical="center"/>
    </xf>
    <xf numFmtId="0" fontId="17" fillId="6" borderId="3" xfId="0" applyFont="1" applyFill="1" applyBorder="1" applyAlignment="1">
      <alignment horizontal="left" vertical="center"/>
    </xf>
  </cellXfs>
  <cellStyles count="1">
    <cellStyle name="常规" xfId="0" builtinId="0"/>
  </cellStyles>
  <dxfs count="170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944880</xdr:colOff>
      <xdr:row>21</xdr:row>
      <xdr:rowOff>83820</xdr:rowOff>
    </xdr:from>
    <xdr:to>
      <xdr:col>8</xdr:col>
      <xdr:colOff>60960</xdr:colOff>
      <xdr:row>26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4170" y="4617720"/>
          <a:ext cx="6624955" cy="963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464820</xdr:colOff>
      <xdr:row>21</xdr:row>
      <xdr:rowOff>22860</xdr:rowOff>
    </xdr:from>
    <xdr:to>
      <xdr:col>16</xdr:col>
      <xdr:colOff>297180</xdr:colOff>
      <xdr:row>26</xdr:row>
      <xdr:rowOff>53340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38330" y="4556760"/>
          <a:ext cx="5022215" cy="10782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</xdr:colOff>
      <xdr:row>23</xdr:row>
      <xdr:rowOff>1</xdr:rowOff>
    </xdr:from>
    <xdr:to>
      <xdr:col>31</xdr:col>
      <xdr:colOff>594361</xdr:colOff>
      <xdr:row>41</xdr:row>
      <xdr:rowOff>141835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13041" y="5867401"/>
          <a:ext cx="9235440" cy="35708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workbookViewId="0">
      <selection activeCell="C11" sqref="C11"/>
    </sheetView>
  </sheetViews>
  <sheetFormatPr defaultColWidth="9" defaultRowHeight="15.6" x14ac:dyDescent="0.35"/>
  <cols>
    <col min="1" max="1" width="7.21875" style="7" customWidth="1"/>
    <col min="2" max="2" width="9" style="7"/>
    <col min="3" max="3" width="25.88671875" style="7" customWidth="1"/>
    <col min="4" max="4" width="16.77734375" style="7" customWidth="1"/>
    <col min="5" max="6" width="24.109375" style="7" customWidth="1"/>
    <col min="7" max="8" width="16.77734375" style="7" customWidth="1"/>
    <col min="9" max="9" width="11.21875" style="7" customWidth="1"/>
    <col min="10" max="14" width="9" style="7"/>
    <col min="15" max="15" width="14.109375" style="7" customWidth="1"/>
    <col min="16" max="16384" width="9" style="7"/>
  </cols>
  <sheetData>
    <row r="1" spans="1:17" x14ac:dyDescent="0.35">
      <c r="A1" s="59" t="s">
        <v>0</v>
      </c>
      <c r="B1" s="59" t="s">
        <v>0</v>
      </c>
      <c r="C1" s="59" t="s">
        <v>1</v>
      </c>
      <c r="D1" s="59" t="s">
        <v>1</v>
      </c>
      <c r="E1" s="59" t="s">
        <v>1</v>
      </c>
      <c r="F1" s="59" t="s">
        <v>1</v>
      </c>
      <c r="G1" s="59" t="s">
        <v>1</v>
      </c>
      <c r="H1" s="59" t="s">
        <v>1</v>
      </c>
      <c r="J1" s="7" t="s">
        <v>2</v>
      </c>
    </row>
    <row r="2" spans="1:17" x14ac:dyDescent="0.35">
      <c r="A2" s="59" t="s">
        <v>3</v>
      </c>
      <c r="B2" s="59" t="s">
        <v>3</v>
      </c>
      <c r="C2" s="59" t="s">
        <v>4</v>
      </c>
      <c r="D2" s="59" t="s">
        <v>4</v>
      </c>
      <c r="E2" s="59" t="s">
        <v>4</v>
      </c>
      <c r="F2" s="59" t="s">
        <v>4</v>
      </c>
      <c r="G2" s="59" t="s">
        <v>4</v>
      </c>
      <c r="H2" s="59" t="s">
        <v>3</v>
      </c>
    </row>
    <row r="3" spans="1:17" x14ac:dyDescent="0.35">
      <c r="A3" s="59" t="s">
        <v>5</v>
      </c>
      <c r="B3" s="59" t="s">
        <v>6</v>
      </c>
      <c r="C3" s="59" t="s">
        <v>7</v>
      </c>
      <c r="D3" s="59" t="s">
        <v>8</v>
      </c>
      <c r="E3" s="59" t="s">
        <v>9</v>
      </c>
      <c r="F3" s="59" t="s">
        <v>10</v>
      </c>
      <c r="G3" s="59" t="s">
        <v>11</v>
      </c>
      <c r="H3" s="59" t="s">
        <v>12</v>
      </c>
    </row>
    <row r="4" spans="1:17" ht="26.4" x14ac:dyDescent="0.35">
      <c r="A4" s="60" t="s">
        <v>13</v>
      </c>
      <c r="B4" s="60" t="s">
        <v>14</v>
      </c>
      <c r="C4" s="60" t="s">
        <v>15</v>
      </c>
      <c r="D4" s="60" t="s">
        <v>16</v>
      </c>
      <c r="E4" s="60" t="s">
        <v>17</v>
      </c>
      <c r="F4" s="60" t="s">
        <v>18</v>
      </c>
      <c r="G4" s="60" t="s">
        <v>19</v>
      </c>
      <c r="H4" s="60" t="s">
        <v>20</v>
      </c>
    </row>
    <row r="5" spans="1:17" x14ac:dyDescent="0.35">
      <c r="A5" s="7">
        <v>1</v>
      </c>
      <c r="B5" s="7">
        <v>100</v>
      </c>
      <c r="C5" s="7" t="s">
        <v>21</v>
      </c>
      <c r="E5" s="7" t="s">
        <v>22</v>
      </c>
      <c r="H5" s="7">
        <v>0</v>
      </c>
      <c r="J5" s="7" t="s">
        <v>23</v>
      </c>
      <c r="O5" s="7" t="s">
        <v>24</v>
      </c>
      <c r="Q5" s="7">
        <v>70</v>
      </c>
    </row>
    <row r="6" spans="1:17" x14ac:dyDescent="0.35">
      <c r="A6" s="7">
        <v>2</v>
      </c>
      <c r="B6" s="7">
        <v>94</v>
      </c>
      <c r="C6" s="7" t="s">
        <v>25</v>
      </c>
      <c r="D6" s="7" t="s">
        <v>26</v>
      </c>
      <c r="E6" s="7" t="s">
        <v>27</v>
      </c>
      <c r="F6" s="7" t="s">
        <v>28</v>
      </c>
      <c r="G6" s="7" t="s">
        <v>28</v>
      </c>
      <c r="H6" s="7">
        <v>0</v>
      </c>
      <c r="J6" s="7" t="s">
        <v>29</v>
      </c>
      <c r="O6" s="7" t="s">
        <v>30</v>
      </c>
      <c r="Q6" s="7">
        <v>100</v>
      </c>
    </row>
    <row r="7" spans="1:17" ht="16.2" x14ac:dyDescent="0.4">
      <c r="A7" s="7">
        <v>3</v>
      </c>
      <c r="B7" s="7">
        <v>0</v>
      </c>
      <c r="C7" s="7" t="s">
        <v>31</v>
      </c>
      <c r="D7" s="7" t="s">
        <v>32</v>
      </c>
      <c r="F7" s="61" t="s">
        <v>33</v>
      </c>
      <c r="G7" s="7" t="s">
        <v>34</v>
      </c>
      <c r="H7" s="7">
        <v>0</v>
      </c>
      <c r="J7" s="7" t="s">
        <v>35</v>
      </c>
      <c r="O7" s="7" t="s">
        <v>36</v>
      </c>
      <c r="Q7" s="7">
        <v>62</v>
      </c>
    </row>
    <row r="8" spans="1:17" x14ac:dyDescent="0.35">
      <c r="A8" s="7">
        <v>4</v>
      </c>
      <c r="B8" s="7">
        <v>93</v>
      </c>
      <c r="C8" s="7" t="s">
        <v>37</v>
      </c>
      <c r="D8" s="7" t="s">
        <v>38</v>
      </c>
      <c r="E8" s="7" t="s">
        <v>39</v>
      </c>
      <c r="F8" s="7" t="s">
        <v>40</v>
      </c>
      <c r="G8" s="7" t="s">
        <v>40</v>
      </c>
      <c r="H8" s="7">
        <v>0</v>
      </c>
      <c r="J8" s="7" t="s">
        <v>41</v>
      </c>
      <c r="O8" s="7" t="s">
        <v>42</v>
      </c>
      <c r="Q8" s="7">
        <v>61</v>
      </c>
    </row>
    <row r="9" spans="1:17" x14ac:dyDescent="0.35">
      <c r="A9" s="7">
        <v>5</v>
      </c>
      <c r="B9" s="7">
        <v>92</v>
      </c>
      <c r="C9" s="7" t="s">
        <v>43</v>
      </c>
      <c r="D9" s="7" t="s">
        <v>44</v>
      </c>
      <c r="E9" s="7" t="s">
        <v>45</v>
      </c>
      <c r="G9" s="7" t="s">
        <v>46</v>
      </c>
      <c r="H9" s="7">
        <v>0</v>
      </c>
      <c r="J9" s="7" t="s">
        <v>47</v>
      </c>
      <c r="O9" s="7" t="s">
        <v>41</v>
      </c>
      <c r="Q9" s="7">
        <v>60</v>
      </c>
    </row>
    <row r="10" spans="1:17" x14ac:dyDescent="0.35">
      <c r="A10" s="7">
        <v>6</v>
      </c>
      <c r="B10" s="7">
        <v>0</v>
      </c>
      <c r="C10" s="7" t="s">
        <v>48</v>
      </c>
      <c r="H10" s="7">
        <v>0</v>
      </c>
      <c r="J10" s="7" t="s">
        <v>24</v>
      </c>
      <c r="O10" s="7" t="s">
        <v>23</v>
      </c>
      <c r="Q10" s="7">
        <v>50</v>
      </c>
    </row>
    <row r="11" spans="1:17" x14ac:dyDescent="0.35">
      <c r="A11" s="7">
        <v>7</v>
      </c>
      <c r="B11" s="7">
        <v>102</v>
      </c>
      <c r="C11" s="7" t="s">
        <v>49</v>
      </c>
      <c r="E11" s="7" t="s">
        <v>50</v>
      </c>
      <c r="H11" s="7">
        <v>1</v>
      </c>
      <c r="J11" s="7" t="s">
        <v>42</v>
      </c>
      <c r="K11" s="7" t="s">
        <v>51</v>
      </c>
      <c r="O11" s="7" t="s">
        <v>35</v>
      </c>
      <c r="Q11" s="7">
        <v>40</v>
      </c>
    </row>
    <row r="12" spans="1:17" x14ac:dyDescent="0.35">
      <c r="A12" s="7">
        <v>8</v>
      </c>
      <c r="B12" s="7">
        <v>95</v>
      </c>
      <c r="C12" s="7" t="s">
        <v>52</v>
      </c>
      <c r="E12" s="7" t="s">
        <v>53</v>
      </c>
      <c r="F12" s="7" t="s">
        <v>54</v>
      </c>
      <c r="G12" s="7" t="s">
        <v>54</v>
      </c>
      <c r="H12" s="7">
        <v>0</v>
      </c>
      <c r="J12" s="7" t="s">
        <v>36</v>
      </c>
      <c r="O12" s="7" t="s">
        <v>47</v>
      </c>
      <c r="Q12" s="7">
        <v>30</v>
      </c>
    </row>
    <row r="13" spans="1:17" x14ac:dyDescent="0.35">
      <c r="A13" s="7">
        <v>9</v>
      </c>
      <c r="B13" s="7">
        <v>101</v>
      </c>
      <c r="C13" s="7" t="s">
        <v>55</v>
      </c>
      <c r="E13" s="7" t="s">
        <v>56</v>
      </c>
      <c r="G13" t="s">
        <v>57</v>
      </c>
      <c r="H13" s="7">
        <v>0</v>
      </c>
      <c r="J13" s="7" t="s">
        <v>30</v>
      </c>
      <c r="O13" s="7" t="s">
        <v>29</v>
      </c>
      <c r="Q13" s="7">
        <v>20</v>
      </c>
    </row>
    <row r="14" spans="1:17" x14ac:dyDescent="0.35">
      <c r="A14" s="7">
        <v>10</v>
      </c>
      <c r="B14" s="7">
        <v>0</v>
      </c>
      <c r="C14" s="7" t="s">
        <v>58</v>
      </c>
      <c r="E14" s="7" t="s">
        <v>59</v>
      </c>
      <c r="F14" s="7" t="s">
        <v>60</v>
      </c>
      <c r="H14" s="7">
        <v>0</v>
      </c>
      <c r="J14" s="7" t="s">
        <v>61</v>
      </c>
    </row>
    <row r="15" spans="1:17" x14ac:dyDescent="0.35">
      <c r="A15" s="7">
        <v>11</v>
      </c>
      <c r="B15" s="7">
        <v>99</v>
      </c>
      <c r="C15" s="7" t="s">
        <v>62</v>
      </c>
      <c r="E15" s="7" t="s">
        <v>63</v>
      </c>
      <c r="G15" t="s">
        <v>64</v>
      </c>
      <c r="H15" s="7">
        <v>0</v>
      </c>
      <c r="J15" s="7" t="s">
        <v>65</v>
      </c>
    </row>
    <row r="16" spans="1:17" x14ac:dyDescent="0.35">
      <c r="A16" s="7">
        <v>12</v>
      </c>
      <c r="B16" s="7">
        <v>0</v>
      </c>
      <c r="C16" s="7" t="s">
        <v>66</v>
      </c>
      <c r="F16" s="7" t="s">
        <v>67</v>
      </c>
      <c r="G16" s="7" t="s">
        <v>67</v>
      </c>
      <c r="H16" s="7">
        <v>0</v>
      </c>
      <c r="J16" s="7" t="s">
        <v>68</v>
      </c>
    </row>
    <row r="17" spans="1:11" x14ac:dyDescent="0.35">
      <c r="A17" s="7">
        <v>13</v>
      </c>
      <c r="B17" s="7">
        <v>0</v>
      </c>
      <c r="C17" s="7" t="s">
        <v>69</v>
      </c>
      <c r="D17" s="7" t="s">
        <v>70</v>
      </c>
      <c r="E17" s="7" t="s">
        <v>59</v>
      </c>
      <c r="G17" s="7" t="s">
        <v>71</v>
      </c>
      <c r="H17" s="7">
        <v>0</v>
      </c>
      <c r="J17" s="7" t="s">
        <v>72</v>
      </c>
    </row>
    <row r="18" spans="1:11" x14ac:dyDescent="0.35">
      <c r="A18" s="7">
        <v>14</v>
      </c>
      <c r="B18" s="7">
        <v>120</v>
      </c>
      <c r="C18" t="s">
        <v>73</v>
      </c>
      <c r="E18" s="7" t="s">
        <v>74</v>
      </c>
      <c r="G18" t="s">
        <v>75</v>
      </c>
      <c r="H18" s="7">
        <v>0</v>
      </c>
      <c r="J18" s="7" t="s">
        <v>76</v>
      </c>
    </row>
    <row r="28" spans="1:11" x14ac:dyDescent="0.35">
      <c r="K28" s="7" t="str">
        <f>"["&amp;B5&amp;","&amp;B6&amp;","&amp;B7&amp;","&amp;B8&amp;","&amp;B9&amp;","&amp;B10&amp;","&amp;B11&amp;","&amp;B12&amp;","&amp;B13&amp;","&amp;B14&amp;","&amp;B15&amp;","&amp;B16&amp;","&amp;B17&amp;","&amp;B18&amp;"]"</f>
        <v>[100,94,0,93,92,0,102,95,101,0,99,0,0,120]</v>
      </c>
    </row>
  </sheetData>
  <phoneticPr fontId="16" type="noConversion"/>
  <conditionalFormatting sqref="F6:F13">
    <cfRule type="containsText" dxfId="169" priority="1" operator="containsText" text=" ">
      <formula>NOT(ISERROR(SEARCH(" ",F6)))</formula>
    </cfRule>
  </conditionalFormatting>
  <conditionalFormatting sqref="F14:F1048576">
    <cfRule type="containsText" dxfId="168" priority="2" operator="containsText" text=" ">
      <formula>NOT(ISERROR(SEARCH(" ",F14)))</formula>
    </cfRule>
  </conditionalFormatting>
  <conditionalFormatting sqref="A5:C5 J10:M10 J8:N9 J11:N11 O8:O13 P9:XFD13 Q8:XFD8 J1:XFD7 L14:XFD1048576 K14:K19 J21:K1048576 G12:N12 H13:N13 A6:D17 G14:I14 H15:I15 G16:I17 H18:I18 G19:I1048576 A19:E1048576 G6:H11 J14:J17 A18:B18 D18:E18 J19">
    <cfRule type="containsText" dxfId="167" priority="3" operator="containsText" text=" ">
      <formula>NOT(ISERROR(SEARCH(" ",A1)))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32"/>
  <sheetViews>
    <sheetView tabSelected="1" topLeftCell="N1" workbookViewId="0">
      <selection activeCell="W14" sqref="W14"/>
    </sheetView>
  </sheetViews>
  <sheetFormatPr defaultColWidth="9" defaultRowHeight="14.4" x14ac:dyDescent="0.25"/>
  <cols>
    <col min="1" max="1" width="11.6640625" customWidth="1"/>
    <col min="3" max="3" width="27.33203125" customWidth="1"/>
    <col min="4" max="4" width="19.88671875" customWidth="1"/>
    <col min="5" max="5" width="22.109375" customWidth="1"/>
    <col min="6" max="6" width="16.33203125" customWidth="1"/>
    <col min="7" max="7" width="12" customWidth="1"/>
    <col min="8" max="8" width="9.44140625" customWidth="1"/>
    <col min="10" max="10" width="51.88671875" customWidth="1"/>
    <col min="13" max="14" width="30.109375" customWidth="1"/>
    <col min="17" max="17" width="14.21875" customWidth="1"/>
    <col min="51" max="51" width="10.109375" customWidth="1"/>
  </cols>
  <sheetData>
    <row r="1" spans="1:54" ht="15.6" x14ac:dyDescent="0.35">
      <c r="A1" s="1" t="s">
        <v>0</v>
      </c>
      <c r="B1" s="2" t="s">
        <v>0</v>
      </c>
      <c r="C1" s="1" t="s">
        <v>0</v>
      </c>
      <c r="D1" s="1" t="s">
        <v>1</v>
      </c>
      <c r="E1" s="1" t="s">
        <v>1</v>
      </c>
      <c r="F1" s="3" t="s">
        <v>1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77</v>
      </c>
      <c r="L1" s="3" t="s">
        <v>1</v>
      </c>
      <c r="M1" s="3" t="s">
        <v>1</v>
      </c>
      <c r="N1" s="1" t="s">
        <v>77</v>
      </c>
      <c r="O1" s="8"/>
      <c r="P1" s="7"/>
      <c r="Q1" s="7" t="s">
        <v>78</v>
      </c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</row>
    <row r="2" spans="1:54" ht="15.6" x14ac:dyDescent="0.35">
      <c r="A2" s="4" t="s">
        <v>3</v>
      </c>
      <c r="B2" s="1" t="s">
        <v>4</v>
      </c>
      <c r="C2" s="4" t="s">
        <v>4</v>
      </c>
      <c r="D2" s="4" t="s">
        <v>4</v>
      </c>
      <c r="E2" s="4" t="s">
        <v>4</v>
      </c>
      <c r="F2" s="3" t="s">
        <v>3</v>
      </c>
      <c r="G2" s="4" t="s">
        <v>3</v>
      </c>
      <c r="H2" s="4" t="s">
        <v>4</v>
      </c>
      <c r="I2" s="4" t="s">
        <v>4</v>
      </c>
      <c r="J2" s="4" t="s">
        <v>4</v>
      </c>
      <c r="K2" s="4" t="s">
        <v>4</v>
      </c>
      <c r="L2" s="3" t="s">
        <v>3</v>
      </c>
      <c r="M2" s="4" t="s">
        <v>4</v>
      </c>
      <c r="N2" s="4" t="s">
        <v>4</v>
      </c>
      <c r="O2" s="10"/>
      <c r="P2" s="7"/>
      <c r="Q2" s="7"/>
      <c r="R2" s="22" t="s">
        <v>79</v>
      </c>
      <c r="S2" s="23"/>
      <c r="T2" s="23"/>
      <c r="U2" s="8"/>
      <c r="V2" s="8"/>
      <c r="W2" s="23"/>
      <c r="X2" s="23"/>
      <c r="Y2" s="23"/>
      <c r="Z2" s="8"/>
      <c r="AA2" s="8"/>
      <c r="AB2" s="23"/>
      <c r="AC2" s="23"/>
      <c r="AD2" s="23"/>
      <c r="AE2" s="8"/>
      <c r="AF2" s="8"/>
      <c r="AG2" s="23"/>
      <c r="AH2" s="23"/>
      <c r="AI2" s="23"/>
      <c r="AJ2" s="8"/>
      <c r="AK2" s="8"/>
      <c r="AL2" s="23"/>
      <c r="AM2" s="23"/>
      <c r="AN2" s="23"/>
      <c r="AO2" s="8"/>
      <c r="AP2" s="8"/>
      <c r="AQ2" s="23"/>
      <c r="AR2" s="23"/>
      <c r="AS2" s="23"/>
      <c r="AT2" s="8"/>
      <c r="AU2" s="8"/>
      <c r="AV2" s="8"/>
      <c r="AW2" s="8"/>
      <c r="AX2" s="8"/>
      <c r="AY2" s="8"/>
      <c r="AZ2" s="8"/>
      <c r="BA2" s="8"/>
      <c r="BB2" s="8"/>
    </row>
    <row r="3" spans="1:54" ht="15.6" x14ac:dyDescent="0.35">
      <c r="A3" s="4" t="s">
        <v>5</v>
      </c>
      <c r="B3" s="1" t="s">
        <v>80</v>
      </c>
      <c r="C3" s="4" t="s">
        <v>81</v>
      </c>
      <c r="D3" s="4" t="s">
        <v>82</v>
      </c>
      <c r="E3" s="4" t="s">
        <v>83</v>
      </c>
      <c r="F3" s="3" t="s">
        <v>84</v>
      </c>
      <c r="G3" s="4" t="s">
        <v>85</v>
      </c>
      <c r="H3" s="4" t="s">
        <v>86</v>
      </c>
      <c r="I3" s="4" t="s">
        <v>87</v>
      </c>
      <c r="J3" s="4" t="s">
        <v>88</v>
      </c>
      <c r="K3" s="4" t="s">
        <v>89</v>
      </c>
      <c r="L3" s="3" t="s">
        <v>6</v>
      </c>
      <c r="M3" s="4" t="s">
        <v>90</v>
      </c>
      <c r="N3" s="4" t="s">
        <v>91</v>
      </c>
      <c r="O3" s="8"/>
      <c r="P3" s="7"/>
      <c r="Q3" s="7"/>
      <c r="R3" s="24"/>
      <c r="S3" s="24"/>
      <c r="T3" s="24" t="s">
        <v>92</v>
      </c>
      <c r="U3" s="24"/>
      <c r="V3" s="24"/>
      <c r="W3" s="25"/>
      <c r="X3" s="25"/>
      <c r="Y3" s="25" t="s">
        <v>93</v>
      </c>
      <c r="Z3" s="25"/>
      <c r="AA3" s="25"/>
      <c r="AB3" s="40"/>
      <c r="AC3" s="40"/>
      <c r="AD3" s="40" t="s">
        <v>94</v>
      </c>
      <c r="AE3" s="40"/>
      <c r="AF3" s="40"/>
      <c r="AG3" s="25"/>
      <c r="AH3" s="25"/>
      <c r="AI3" s="25" t="s">
        <v>95</v>
      </c>
      <c r="AJ3" s="25"/>
      <c r="AK3" s="25"/>
      <c r="AL3" s="40"/>
      <c r="AM3" s="40"/>
      <c r="AN3" s="40" t="s">
        <v>96</v>
      </c>
      <c r="AO3" s="40"/>
      <c r="AP3" s="40"/>
      <c r="AQ3" s="25" t="s">
        <v>97</v>
      </c>
      <c r="AR3" s="25"/>
      <c r="AS3" s="25"/>
      <c r="AT3" s="25"/>
      <c r="AU3" s="25"/>
      <c r="AV3" s="8"/>
      <c r="AW3" s="8"/>
      <c r="AX3" s="8"/>
      <c r="AY3" s="8"/>
      <c r="AZ3" s="8"/>
      <c r="BA3" s="8"/>
      <c r="BB3" s="8"/>
    </row>
    <row r="4" spans="1:54" ht="118.8" x14ac:dyDescent="0.35">
      <c r="A4" s="5" t="s">
        <v>98</v>
      </c>
      <c r="B4" s="6" t="s">
        <v>99</v>
      </c>
      <c r="C4" s="5" t="s">
        <v>100</v>
      </c>
      <c r="D4" s="5" t="s">
        <v>101</v>
      </c>
      <c r="E4" s="5" t="s">
        <v>102</v>
      </c>
      <c r="F4" s="5"/>
      <c r="G4" s="5" t="s">
        <v>103</v>
      </c>
      <c r="H4" s="5" t="s">
        <v>104</v>
      </c>
      <c r="I4" s="5" t="s">
        <v>105</v>
      </c>
      <c r="J4" s="5" t="s">
        <v>106</v>
      </c>
      <c r="K4" s="5" t="s">
        <v>107</v>
      </c>
      <c r="L4" s="5" t="s">
        <v>108</v>
      </c>
      <c r="M4" s="11" t="s">
        <v>109</v>
      </c>
      <c r="N4" s="4" t="s">
        <v>110</v>
      </c>
      <c r="O4" s="12"/>
      <c r="P4" s="13" t="s">
        <v>111</v>
      </c>
      <c r="Q4" s="26" t="s">
        <v>112</v>
      </c>
      <c r="R4" s="27" t="s">
        <v>113</v>
      </c>
      <c r="S4" s="28" t="s">
        <v>114</v>
      </c>
      <c r="T4" s="28" t="s">
        <v>115</v>
      </c>
      <c r="U4" s="28" t="s">
        <v>116</v>
      </c>
      <c r="V4" s="29" t="s">
        <v>117</v>
      </c>
      <c r="W4" s="27" t="s">
        <v>113</v>
      </c>
      <c r="X4" s="28" t="s">
        <v>114</v>
      </c>
      <c r="Y4" s="28" t="s">
        <v>115</v>
      </c>
      <c r="Z4" s="28" t="s">
        <v>116</v>
      </c>
      <c r="AA4" s="29" t="s">
        <v>117</v>
      </c>
      <c r="AB4" s="27" t="s">
        <v>113</v>
      </c>
      <c r="AC4" s="28" t="s">
        <v>114</v>
      </c>
      <c r="AD4" s="28" t="s">
        <v>115</v>
      </c>
      <c r="AE4" s="28" t="s">
        <v>116</v>
      </c>
      <c r="AF4" s="29" t="s">
        <v>117</v>
      </c>
      <c r="AG4" s="27" t="s">
        <v>113</v>
      </c>
      <c r="AH4" s="28" t="s">
        <v>114</v>
      </c>
      <c r="AI4" s="28" t="s">
        <v>115</v>
      </c>
      <c r="AJ4" s="28" t="s">
        <v>116</v>
      </c>
      <c r="AK4" s="29" t="s">
        <v>117</v>
      </c>
      <c r="AL4" s="27" t="s">
        <v>113</v>
      </c>
      <c r="AM4" s="28" t="s">
        <v>114</v>
      </c>
      <c r="AN4" s="28" t="s">
        <v>115</v>
      </c>
      <c r="AO4" s="28" t="s">
        <v>116</v>
      </c>
      <c r="AP4" s="29" t="s">
        <v>117</v>
      </c>
      <c r="AQ4" s="27" t="s">
        <v>113</v>
      </c>
      <c r="AR4" s="28" t="s">
        <v>114</v>
      </c>
      <c r="AS4" s="28" t="s">
        <v>115</v>
      </c>
      <c r="AT4" s="28" t="s">
        <v>116</v>
      </c>
      <c r="AU4" s="29" t="s">
        <v>117</v>
      </c>
      <c r="AV4" s="56"/>
      <c r="AW4" s="56"/>
      <c r="AX4" s="42">
        <v>0</v>
      </c>
      <c r="AY4" s="42" t="s">
        <v>118</v>
      </c>
      <c r="AZ4" s="42" t="s">
        <v>119</v>
      </c>
      <c r="BA4" s="42" t="s">
        <v>114</v>
      </c>
      <c r="BB4" s="42" t="s">
        <v>5</v>
      </c>
    </row>
    <row r="5" spans="1:54" ht="15.6" x14ac:dyDescent="0.35">
      <c r="A5" s="7">
        <v>1</v>
      </c>
      <c r="B5" s="7"/>
      <c r="C5" s="8">
        <v>1</v>
      </c>
      <c r="D5" s="8"/>
      <c r="E5" s="8"/>
      <c r="F5" s="8"/>
      <c r="G5" s="8">
        <v>1</v>
      </c>
      <c r="H5" s="8">
        <v>0</v>
      </c>
      <c r="I5" s="8">
        <v>30</v>
      </c>
      <c r="J5" s="8" t="str">
        <f t="shared" ref="J5:J22" si="0">IF(AQ5&lt;&gt;"",S5&amp;"|"&amp;T5&amp;"|"&amp;U5&amp;","&amp;X5&amp;"|"&amp;Y5&amp;"|"&amp;Z5&amp;","&amp;AC5&amp;"|"&amp;AD5&amp;"|"&amp;AE5&amp;","&amp;AH5&amp;"|"&amp;AI5&amp;"|"&amp;AJ5&amp;","&amp;AM5&amp;"|"&amp;AN5&amp;"|"&amp;AO5&amp;","&amp;AR5&amp;"|"&amp;AS5&amp;"|"&amp;AT5,IF(AL5&lt;&gt;"",S5&amp;"|"&amp;T5&amp;"|"&amp;U5&amp;","&amp;X5&amp;"|"&amp;Y5&amp;"|"&amp;Z5&amp;","&amp;AC5&amp;"|"&amp;AD5&amp;"|"&amp;AE5&amp;","&amp;AH5&amp;"|"&amp;AI5&amp;"|"&amp;AJ5&amp;","&amp;AM5&amp;"|"&amp;AN5&amp;"|"&amp;AO5,IF(AG5&lt;&gt;"",S5&amp;"|"&amp;T5&amp;"|"&amp;U5&amp;","&amp;X5&amp;"|"&amp;Y5&amp;"|"&amp;Z5&amp;","&amp;AC5&amp;"|"&amp;AD5&amp;"|"&amp;AE5&amp;","&amp;AH5&amp;"|"&amp;AI5&amp;"|"&amp;AJ5,IF(AB5&lt;&gt;"",S5&amp;"|"&amp;T5&amp;"|"&amp;U5&amp;","&amp;X5&amp;"|"&amp;Y5&amp;"|"&amp;Z5&amp;","&amp;AC5&amp;"|"&amp;AD5&amp;"|"&amp;AE5,IF(W5&lt;&gt;"",S5&amp;"|"&amp;T5&amp;"|"&amp;U5&amp;","&amp;X5&amp;"|"&amp;Y5&amp;"|"&amp;Z5,S5&amp;"|"&amp;T5&amp;"|"&amp;U5)))))</f>
        <v>2|1001|1,2|1002|1,1|2|8888</v>
      </c>
      <c r="K5" s="14"/>
      <c r="L5" s="7">
        <v>0</v>
      </c>
      <c r="M5" s="8"/>
      <c r="N5" s="15" t="s">
        <v>120</v>
      </c>
      <c r="O5" s="8"/>
      <c r="P5" s="7">
        <v>1</v>
      </c>
      <c r="Q5" s="26" t="s">
        <v>121</v>
      </c>
      <c r="R5" s="30" t="s">
        <v>122</v>
      </c>
      <c r="S5" s="31">
        <f t="shared" ref="S5:S22" si="1">VLOOKUP(R5,AX$1:BB$27,4,0)</f>
        <v>2</v>
      </c>
      <c r="T5" s="31">
        <f t="shared" ref="T5:T22" si="2">VLOOKUP(R5,AX$1:BB$27,5,0)</f>
        <v>1001</v>
      </c>
      <c r="U5" s="32">
        <v>1</v>
      </c>
      <c r="V5" s="33">
        <f t="shared" ref="V5:V22" si="3">VLOOKUP(R5,AX$1:BB$27,2,0)*U5</f>
        <v>0.2</v>
      </c>
      <c r="W5" s="30" t="s">
        <v>123</v>
      </c>
      <c r="X5" s="31">
        <f t="shared" ref="X5:X9" si="4">VLOOKUP(W5,AX$1:BB$27,4,0)</f>
        <v>2</v>
      </c>
      <c r="Y5" s="31">
        <f t="shared" ref="Y5:Y9" si="5">VLOOKUP(W5,AX$1:BB$27,5,0)</f>
        <v>1002</v>
      </c>
      <c r="Z5" s="32">
        <v>1</v>
      </c>
      <c r="AA5" s="33">
        <f t="shared" ref="AA5:AA9" si="6">VLOOKUP(W5,AX$1:BB$27,2,0)*Z5</f>
        <v>0.5</v>
      </c>
      <c r="AB5" s="62" t="s">
        <v>200</v>
      </c>
      <c r="AC5" s="31">
        <f t="shared" ref="AC5:AC22" si="7">VLOOKUP(AB5,AX$1:BB$27,4,0)</f>
        <v>1</v>
      </c>
      <c r="AD5" s="31">
        <f t="shared" ref="AD5:AD22" si="8">VLOOKUP(AB5,AX$1:BB$27,5,0)</f>
        <v>2</v>
      </c>
      <c r="AE5" s="41">
        <v>8888</v>
      </c>
      <c r="AF5" s="33">
        <f t="shared" ref="AF5:AF22" si="9">VLOOKUP(AB5,AX$1:BB$27,2,0)*AE5</f>
        <v>8.8880000000000001E-2</v>
      </c>
      <c r="AG5" s="45"/>
      <c r="AH5" s="31"/>
      <c r="AI5" s="31"/>
      <c r="AJ5" s="31"/>
      <c r="AK5" s="46"/>
      <c r="AL5" s="45"/>
      <c r="AM5" s="31"/>
      <c r="AN5" s="31"/>
      <c r="AO5" s="31"/>
      <c r="AP5" s="46"/>
      <c r="AQ5" s="45"/>
      <c r="AR5" s="31"/>
      <c r="AS5" s="31"/>
      <c r="AT5" s="31"/>
      <c r="AU5" s="46"/>
      <c r="AV5" s="8"/>
      <c r="AW5" s="8"/>
      <c r="AX5" s="42" t="s">
        <v>125</v>
      </c>
      <c r="AY5" s="42">
        <v>1</v>
      </c>
      <c r="AZ5" s="42">
        <v>0.1</v>
      </c>
      <c r="BA5" s="42">
        <v>1</v>
      </c>
      <c r="BB5" s="42">
        <v>0</v>
      </c>
    </row>
    <row r="6" spans="1:54" ht="15.6" x14ac:dyDescent="0.35">
      <c r="A6" s="7">
        <v>2</v>
      </c>
      <c r="B6" s="7"/>
      <c r="C6" s="8">
        <v>1</v>
      </c>
      <c r="D6" s="8"/>
      <c r="E6" s="8"/>
      <c r="F6" s="8"/>
      <c r="G6" s="8">
        <v>1</v>
      </c>
      <c r="H6" s="8">
        <v>0</v>
      </c>
      <c r="I6" s="8">
        <v>60</v>
      </c>
      <c r="J6" s="8" t="str">
        <f t="shared" si="0"/>
        <v>2|1002|1,2|1004|1,1|2|12888</v>
      </c>
      <c r="K6" s="14"/>
      <c r="L6" s="7">
        <v>0</v>
      </c>
      <c r="M6" s="8"/>
      <c r="N6" s="15" t="s">
        <v>126</v>
      </c>
      <c r="O6" s="8"/>
      <c r="P6" s="7">
        <v>1</v>
      </c>
      <c r="Q6" s="26" t="s">
        <v>121</v>
      </c>
      <c r="R6" s="30" t="s">
        <v>123</v>
      </c>
      <c r="S6" s="31">
        <f t="shared" si="1"/>
        <v>2</v>
      </c>
      <c r="T6" s="31">
        <f t="shared" si="2"/>
        <v>1002</v>
      </c>
      <c r="U6" s="32">
        <v>1</v>
      </c>
      <c r="V6" s="33">
        <f t="shared" si="3"/>
        <v>0.5</v>
      </c>
      <c r="W6" s="30" t="s">
        <v>127</v>
      </c>
      <c r="X6" s="31">
        <f t="shared" si="4"/>
        <v>2</v>
      </c>
      <c r="Y6" s="31">
        <f t="shared" si="5"/>
        <v>1004</v>
      </c>
      <c r="Z6" s="32">
        <v>1</v>
      </c>
      <c r="AA6" s="33">
        <f t="shared" si="6"/>
        <v>0.2</v>
      </c>
      <c r="AB6" s="36" t="s">
        <v>128</v>
      </c>
      <c r="AC6" s="31">
        <f t="shared" si="7"/>
        <v>1</v>
      </c>
      <c r="AD6" s="31">
        <f t="shared" si="8"/>
        <v>2</v>
      </c>
      <c r="AE6" s="36">
        <v>12888</v>
      </c>
      <c r="AF6" s="33">
        <f t="shared" si="9"/>
        <v>0.12888000000000002</v>
      </c>
      <c r="AG6" s="45"/>
      <c r="AH6" s="31"/>
      <c r="AI6" s="31"/>
      <c r="AJ6" s="31"/>
      <c r="AK6" s="46"/>
      <c r="AL6" s="45"/>
      <c r="AM6" s="31"/>
      <c r="AN6" s="31"/>
      <c r="AO6" s="31"/>
      <c r="AP6" s="46"/>
      <c r="AQ6" s="45"/>
      <c r="AR6" s="31"/>
      <c r="AS6" s="31"/>
      <c r="AT6" s="31"/>
      <c r="AU6" s="46"/>
      <c r="AV6" s="8"/>
      <c r="AW6" s="8"/>
      <c r="AX6" s="42" t="s">
        <v>124</v>
      </c>
      <c r="AY6" s="42">
        <v>0.1</v>
      </c>
      <c r="AZ6" s="42">
        <v>1</v>
      </c>
      <c r="BA6" s="42">
        <v>1</v>
      </c>
      <c r="BB6" s="42">
        <v>1</v>
      </c>
    </row>
    <row r="7" spans="1:54" ht="15.6" x14ac:dyDescent="0.35">
      <c r="A7" s="7">
        <v>3</v>
      </c>
      <c r="B7" s="7"/>
      <c r="C7" s="8">
        <v>1</v>
      </c>
      <c r="D7" s="8"/>
      <c r="E7" s="8"/>
      <c r="F7" s="8"/>
      <c r="G7" s="8">
        <v>1</v>
      </c>
      <c r="H7" s="8">
        <v>0</v>
      </c>
      <c r="I7" s="8">
        <v>90</v>
      </c>
      <c r="J7" s="8" t="str">
        <f t="shared" si="0"/>
        <v>2|1001|1,2|1004|1,1|2|19888</v>
      </c>
      <c r="K7" s="14"/>
      <c r="L7" s="7">
        <v>0</v>
      </c>
      <c r="M7" s="8"/>
      <c r="N7" s="15" t="s">
        <v>129</v>
      </c>
      <c r="O7" s="8"/>
      <c r="P7" s="7">
        <v>1</v>
      </c>
      <c r="Q7" s="26" t="s">
        <v>121</v>
      </c>
      <c r="R7" s="30" t="s">
        <v>122</v>
      </c>
      <c r="S7" s="31">
        <f t="shared" si="1"/>
        <v>2</v>
      </c>
      <c r="T7" s="31">
        <f t="shared" si="2"/>
        <v>1001</v>
      </c>
      <c r="U7" s="32">
        <v>1</v>
      </c>
      <c r="V7" s="33">
        <f t="shared" si="3"/>
        <v>0.2</v>
      </c>
      <c r="W7" s="30" t="s">
        <v>127</v>
      </c>
      <c r="X7" s="31">
        <f t="shared" si="4"/>
        <v>2</v>
      </c>
      <c r="Y7" s="31">
        <f t="shared" si="5"/>
        <v>1004</v>
      </c>
      <c r="Z7" s="32">
        <v>1</v>
      </c>
      <c r="AA7" s="33">
        <f t="shared" si="6"/>
        <v>0.2</v>
      </c>
      <c r="AB7" s="63" t="s">
        <v>201</v>
      </c>
      <c r="AC7" s="31">
        <f t="shared" si="7"/>
        <v>1</v>
      </c>
      <c r="AD7" s="31">
        <f t="shared" si="8"/>
        <v>2</v>
      </c>
      <c r="AE7" s="32">
        <v>19888</v>
      </c>
      <c r="AF7" s="33">
        <f t="shared" si="9"/>
        <v>0.19888000000000003</v>
      </c>
      <c r="AG7" s="45"/>
      <c r="AH7" s="31"/>
      <c r="AI7" s="31"/>
      <c r="AJ7" s="31"/>
      <c r="AK7" s="46"/>
      <c r="AL7" s="45"/>
      <c r="AM7" s="31"/>
      <c r="AN7" s="31"/>
      <c r="AO7" s="31"/>
      <c r="AP7" s="46"/>
      <c r="AQ7" s="45"/>
      <c r="AR7" s="31"/>
      <c r="AS7" s="31"/>
      <c r="AT7" s="31"/>
      <c r="AU7" s="46"/>
      <c r="AV7" s="8"/>
      <c r="AW7" s="8"/>
      <c r="AX7" s="42" t="s">
        <v>128</v>
      </c>
      <c r="AY7" s="42">
        <v>1.0000000000000001E-5</v>
      </c>
      <c r="AZ7" s="42">
        <v>1E-4</v>
      </c>
      <c r="BA7" s="42">
        <v>1</v>
      </c>
      <c r="BB7" s="42">
        <v>2</v>
      </c>
    </row>
    <row r="8" spans="1:54" ht="15.6" x14ac:dyDescent="0.35">
      <c r="A8" s="7">
        <v>4</v>
      </c>
      <c r="B8" s="7"/>
      <c r="C8" s="8">
        <v>1</v>
      </c>
      <c r="D8" s="8"/>
      <c r="E8" s="8"/>
      <c r="F8" s="8"/>
      <c r="G8" s="8">
        <v>1</v>
      </c>
      <c r="H8" s="8">
        <v>0</v>
      </c>
      <c r="I8" s="8">
        <v>120</v>
      </c>
      <c r="J8" s="8" t="str">
        <f t="shared" si="0"/>
        <v>2|1003|1,2|1002|1,1|2|28888</v>
      </c>
      <c r="K8" s="14"/>
      <c r="L8" s="7">
        <v>0</v>
      </c>
      <c r="M8" s="8"/>
      <c r="N8" s="15" t="s">
        <v>130</v>
      </c>
      <c r="O8" s="8"/>
      <c r="P8" s="7">
        <v>1</v>
      </c>
      <c r="Q8" s="26" t="s">
        <v>121</v>
      </c>
      <c r="R8" s="30" t="s">
        <v>131</v>
      </c>
      <c r="S8" s="31">
        <f t="shared" si="1"/>
        <v>2</v>
      </c>
      <c r="T8" s="31">
        <f t="shared" si="2"/>
        <v>1003</v>
      </c>
      <c r="U8" s="32">
        <v>1</v>
      </c>
      <c r="V8" s="33">
        <f t="shared" si="3"/>
        <v>2</v>
      </c>
      <c r="W8" s="30" t="s">
        <v>206</v>
      </c>
      <c r="X8" s="31">
        <f t="shared" si="4"/>
        <v>2</v>
      </c>
      <c r="Y8" s="31">
        <f t="shared" si="5"/>
        <v>1002</v>
      </c>
      <c r="Z8" s="32">
        <v>1</v>
      </c>
      <c r="AA8" s="33">
        <f t="shared" si="6"/>
        <v>0.5</v>
      </c>
      <c r="AB8" s="30" t="s">
        <v>128</v>
      </c>
      <c r="AC8" s="31">
        <f t="shared" si="7"/>
        <v>1</v>
      </c>
      <c r="AD8" s="31">
        <f t="shared" si="8"/>
        <v>2</v>
      </c>
      <c r="AE8" s="41">
        <v>28888</v>
      </c>
      <c r="AF8" s="33">
        <f t="shared" si="9"/>
        <v>0.28888000000000003</v>
      </c>
      <c r="AG8" s="45"/>
      <c r="AH8" s="31"/>
      <c r="AI8" s="31"/>
      <c r="AJ8" s="31"/>
      <c r="AK8" s="46"/>
      <c r="AL8" s="45"/>
      <c r="AM8" s="31"/>
      <c r="AN8" s="31"/>
      <c r="AO8" s="31"/>
      <c r="AP8" s="46"/>
      <c r="AQ8" s="45"/>
      <c r="AR8" s="31"/>
      <c r="AS8" s="31"/>
      <c r="AT8" s="31"/>
      <c r="AU8" s="46"/>
      <c r="AV8" s="8"/>
      <c r="AW8" s="8"/>
      <c r="AX8" s="42" t="s">
        <v>122</v>
      </c>
      <c r="AY8" s="42">
        <v>0.2</v>
      </c>
      <c r="AZ8" s="42">
        <v>2</v>
      </c>
      <c r="BA8" s="42">
        <v>2</v>
      </c>
      <c r="BB8" s="42">
        <v>1001</v>
      </c>
    </row>
    <row r="9" spans="1:54" ht="15.6" x14ac:dyDescent="0.35">
      <c r="A9" s="7">
        <v>5</v>
      </c>
      <c r="B9" s="7"/>
      <c r="C9" s="8">
        <v>1</v>
      </c>
      <c r="D9" s="8" t="s">
        <v>132</v>
      </c>
      <c r="E9" s="8"/>
      <c r="F9" s="8"/>
      <c r="G9" s="8">
        <v>2</v>
      </c>
      <c r="H9" s="8">
        <v>0</v>
      </c>
      <c r="I9" s="8">
        <v>150</v>
      </c>
      <c r="J9" s="8" t="str">
        <f t="shared" si="0"/>
        <v>2|1204|30000,1|2|288888,2|1001|5,2|1002|5,2|1003|2,2|1004|5</v>
      </c>
      <c r="K9" s="16" t="s">
        <v>133</v>
      </c>
      <c r="L9" s="7">
        <v>0</v>
      </c>
      <c r="M9" s="8"/>
      <c r="N9" s="15" t="s">
        <v>134</v>
      </c>
      <c r="O9" s="8"/>
      <c r="P9" s="7">
        <v>1</v>
      </c>
      <c r="Q9" s="34" t="s">
        <v>121</v>
      </c>
      <c r="R9" s="30" t="s">
        <v>135</v>
      </c>
      <c r="S9" s="31">
        <f t="shared" si="1"/>
        <v>2</v>
      </c>
      <c r="T9" s="31">
        <f t="shared" si="2"/>
        <v>1204</v>
      </c>
      <c r="U9" s="32">
        <v>30000</v>
      </c>
      <c r="V9" s="33">
        <f t="shared" si="3"/>
        <v>30</v>
      </c>
      <c r="W9" s="30" t="s">
        <v>128</v>
      </c>
      <c r="X9" s="31">
        <f t="shared" si="4"/>
        <v>1</v>
      </c>
      <c r="Y9" s="31">
        <f t="shared" si="5"/>
        <v>2</v>
      </c>
      <c r="Z9" s="41">
        <v>288888</v>
      </c>
      <c r="AA9" s="33">
        <f t="shared" si="6"/>
        <v>2.8888800000000003</v>
      </c>
      <c r="AB9" s="64" t="s">
        <v>122</v>
      </c>
      <c r="AC9" s="31">
        <f t="shared" si="7"/>
        <v>2</v>
      </c>
      <c r="AD9" s="31">
        <f t="shared" si="8"/>
        <v>1001</v>
      </c>
      <c r="AE9" s="41">
        <v>5</v>
      </c>
      <c r="AF9" s="33">
        <f t="shared" si="9"/>
        <v>1</v>
      </c>
      <c r="AG9" s="47" t="s">
        <v>123</v>
      </c>
      <c r="AH9" s="31">
        <f>VLOOKUP(AG9,AX$1:BB$27,4,0)</f>
        <v>2</v>
      </c>
      <c r="AI9" s="31">
        <f>VLOOKUP(AG9,AX$1:BB$27,5,0)</f>
        <v>1002</v>
      </c>
      <c r="AJ9" s="48">
        <v>5</v>
      </c>
      <c r="AK9" s="33">
        <f>VLOOKUP(AG9,AX$1:BB$27,2,0)*AJ9</f>
        <v>2.5</v>
      </c>
      <c r="AL9" s="47" t="s">
        <v>131</v>
      </c>
      <c r="AM9" s="31">
        <f>VLOOKUP(AL9,AX$1:BB$27,4,0)</f>
        <v>2</v>
      </c>
      <c r="AN9" s="31">
        <f>VLOOKUP(AL9,AX$1:BB$27,5,0)</f>
        <v>1003</v>
      </c>
      <c r="AO9" s="48">
        <v>2</v>
      </c>
      <c r="AP9" s="33">
        <f>VLOOKUP(AL9,AX$1:BB$27,2,0)*AO9</f>
        <v>4</v>
      </c>
      <c r="AQ9" s="47" t="s">
        <v>199</v>
      </c>
      <c r="AR9" s="31">
        <f>VLOOKUP(AQ9,AX$1:BB$27,4,0)</f>
        <v>2</v>
      </c>
      <c r="AS9" s="31">
        <f>VLOOKUP(AQ9,AX$1:BB$27,5,0)</f>
        <v>1004</v>
      </c>
      <c r="AT9" s="48">
        <v>5</v>
      </c>
      <c r="AU9" s="33">
        <f>VLOOKUP(AQ9,AX$1:BB$27,2,0)*AT9</f>
        <v>1</v>
      </c>
      <c r="AV9" s="8"/>
      <c r="AW9" s="8"/>
      <c r="AX9" s="42" t="s">
        <v>123</v>
      </c>
      <c r="AY9" s="42">
        <v>0.5</v>
      </c>
      <c r="AZ9" s="42">
        <v>5</v>
      </c>
      <c r="BA9" s="42">
        <v>2</v>
      </c>
      <c r="BB9" s="42">
        <v>1002</v>
      </c>
    </row>
    <row r="10" spans="1:54" ht="15.6" x14ac:dyDescent="0.35">
      <c r="A10" s="7">
        <v>6</v>
      </c>
      <c r="B10" s="7"/>
      <c r="C10" s="9">
        <v>2</v>
      </c>
      <c r="D10" s="8" t="s">
        <v>136</v>
      </c>
      <c r="E10" s="8" t="s">
        <v>137</v>
      </c>
      <c r="F10" s="8">
        <v>83</v>
      </c>
      <c r="G10" s="9">
        <v>1</v>
      </c>
      <c r="H10" s="9">
        <v>4</v>
      </c>
      <c r="I10" s="9">
        <v>10</v>
      </c>
      <c r="J10" s="8" t="str">
        <f t="shared" si="0"/>
        <v>1|6|10,2|1001|1,2|1002|1</v>
      </c>
      <c r="K10" s="14"/>
      <c r="L10" s="7">
        <v>100</v>
      </c>
      <c r="M10" s="17" t="s">
        <v>138</v>
      </c>
      <c r="N10" s="15" t="s">
        <v>139</v>
      </c>
      <c r="O10" s="8"/>
      <c r="P10" s="7">
        <v>2</v>
      </c>
      <c r="Q10" s="26" t="s">
        <v>140</v>
      </c>
      <c r="R10" s="35" t="s">
        <v>141</v>
      </c>
      <c r="S10" s="31">
        <f t="shared" si="1"/>
        <v>1</v>
      </c>
      <c r="T10" s="31">
        <f t="shared" si="2"/>
        <v>6</v>
      </c>
      <c r="U10" s="32">
        <v>10</v>
      </c>
      <c r="V10" s="33">
        <f t="shared" si="3"/>
        <v>10</v>
      </c>
      <c r="W10" s="63" t="s">
        <v>202</v>
      </c>
      <c r="X10" s="31">
        <f t="shared" ref="X10:X22" si="10">VLOOKUP(W10,AX$1:BB$27,4,0)</f>
        <v>2</v>
      </c>
      <c r="Y10" s="31">
        <f t="shared" ref="Y10:Y22" si="11">VLOOKUP(W10,AX$1:BB$27,5,0)</f>
        <v>1001</v>
      </c>
      <c r="Z10" s="32">
        <v>1</v>
      </c>
      <c r="AA10" s="33">
        <f t="shared" ref="AA10:AA22" si="12">VLOOKUP(W10,AX$1:BB$27,2,0)*Z10</f>
        <v>0.2</v>
      </c>
      <c r="AB10" s="30" t="s">
        <v>203</v>
      </c>
      <c r="AC10" s="31">
        <f t="shared" si="7"/>
        <v>2</v>
      </c>
      <c r="AD10" s="31">
        <f t="shared" si="8"/>
        <v>1002</v>
      </c>
      <c r="AE10" s="32">
        <v>1</v>
      </c>
      <c r="AF10" s="33">
        <f t="shared" si="9"/>
        <v>0.5</v>
      </c>
      <c r="AG10" s="49"/>
      <c r="AH10" s="42"/>
      <c r="AI10" s="42"/>
      <c r="AJ10" s="42"/>
      <c r="AK10" s="50"/>
      <c r="AL10" s="45"/>
      <c r="AM10" s="31"/>
      <c r="AN10" s="31"/>
      <c r="AO10" s="31"/>
      <c r="AP10" s="46"/>
      <c r="AQ10" s="49"/>
      <c r="AR10" s="42"/>
      <c r="AS10" s="42"/>
      <c r="AT10" s="42"/>
      <c r="AU10" s="50"/>
      <c r="AV10" s="8"/>
      <c r="AW10" s="8"/>
      <c r="AX10" s="42" t="s">
        <v>131</v>
      </c>
      <c r="AY10" s="42">
        <v>2</v>
      </c>
      <c r="AZ10" s="42">
        <v>20</v>
      </c>
      <c r="BA10" s="42">
        <v>2</v>
      </c>
      <c r="BB10" s="42">
        <v>1003</v>
      </c>
    </row>
    <row r="11" spans="1:54" ht="15.6" x14ac:dyDescent="0.35">
      <c r="A11" s="7">
        <v>7</v>
      </c>
      <c r="B11" s="7"/>
      <c r="C11" s="9">
        <v>2</v>
      </c>
      <c r="D11" s="8" t="s">
        <v>142</v>
      </c>
      <c r="E11" s="8" t="s">
        <v>143</v>
      </c>
      <c r="F11" s="8"/>
      <c r="G11" s="9">
        <v>1</v>
      </c>
      <c r="H11" s="9">
        <v>6</v>
      </c>
      <c r="I11" s="9">
        <v>1</v>
      </c>
      <c r="J11" s="8" t="str">
        <f t="shared" si="0"/>
        <v>1|6|15,2|1002|1,2|1003|1</v>
      </c>
      <c r="K11" s="14"/>
      <c r="L11" s="7">
        <v>90</v>
      </c>
      <c r="M11" s="17" t="s">
        <v>144</v>
      </c>
      <c r="N11" s="15" t="s">
        <v>145</v>
      </c>
      <c r="O11" s="8"/>
      <c r="P11" s="7">
        <v>2</v>
      </c>
      <c r="Q11" s="26" t="s">
        <v>146</v>
      </c>
      <c r="R11" s="35" t="s">
        <v>141</v>
      </c>
      <c r="S11" s="31">
        <f t="shared" si="1"/>
        <v>1</v>
      </c>
      <c r="T11" s="31">
        <f t="shared" si="2"/>
        <v>6</v>
      </c>
      <c r="U11" s="32">
        <v>15</v>
      </c>
      <c r="V11" s="33">
        <f t="shared" si="3"/>
        <v>15</v>
      </c>
      <c r="W11" s="36" t="s">
        <v>123</v>
      </c>
      <c r="X11" s="31">
        <f t="shared" si="10"/>
        <v>2</v>
      </c>
      <c r="Y11" s="31">
        <f t="shared" si="11"/>
        <v>1002</v>
      </c>
      <c r="Z11" s="32">
        <v>1</v>
      </c>
      <c r="AA11" s="33">
        <f t="shared" si="12"/>
        <v>0.5</v>
      </c>
      <c r="AB11" s="30" t="s">
        <v>131</v>
      </c>
      <c r="AC11" s="31">
        <f t="shared" si="7"/>
        <v>2</v>
      </c>
      <c r="AD11" s="31">
        <f t="shared" si="8"/>
        <v>1003</v>
      </c>
      <c r="AE11" s="32">
        <v>1</v>
      </c>
      <c r="AF11" s="33">
        <f t="shared" si="9"/>
        <v>2</v>
      </c>
      <c r="AG11" s="49"/>
      <c r="AH11" s="42"/>
      <c r="AI11" s="42"/>
      <c r="AJ11" s="42"/>
      <c r="AK11" s="50"/>
      <c r="AL11" s="45"/>
      <c r="AM11" s="31"/>
      <c r="AN11" s="31"/>
      <c r="AO11" s="31"/>
      <c r="AP11" s="46"/>
      <c r="AQ11" s="49"/>
      <c r="AR11" s="42"/>
      <c r="AS11" s="42"/>
      <c r="AT11" s="42"/>
      <c r="AU11" s="50"/>
      <c r="AV11" s="8"/>
      <c r="AW11" s="8"/>
      <c r="AX11" s="42" t="s">
        <v>127</v>
      </c>
      <c r="AY11" s="42">
        <v>0.2</v>
      </c>
      <c r="AZ11" s="42">
        <v>2</v>
      </c>
      <c r="BA11" s="42">
        <v>2</v>
      </c>
      <c r="BB11" s="42">
        <v>1004</v>
      </c>
    </row>
    <row r="12" spans="1:54" ht="15.6" x14ac:dyDescent="0.35">
      <c r="A12" s="7">
        <v>8</v>
      </c>
      <c r="B12" s="7"/>
      <c r="C12" s="9">
        <v>5</v>
      </c>
      <c r="D12" s="8" t="s">
        <v>147</v>
      </c>
      <c r="E12" s="8" t="s">
        <v>148</v>
      </c>
      <c r="F12" s="8"/>
      <c r="G12" s="9">
        <v>1</v>
      </c>
      <c r="H12" s="9">
        <v>0</v>
      </c>
      <c r="I12" s="9">
        <v>1</v>
      </c>
      <c r="J12" s="8" t="str">
        <f t="shared" si="0"/>
        <v>1|6|15,2|1001|1,2|1004|1</v>
      </c>
      <c r="K12" s="14"/>
      <c r="L12" s="7">
        <v>60</v>
      </c>
      <c r="M12" s="17" t="s">
        <v>149</v>
      </c>
      <c r="N12" s="15" t="s">
        <v>150</v>
      </c>
      <c r="O12" s="8"/>
      <c r="P12" s="7">
        <v>5</v>
      </c>
      <c r="Q12" s="26" t="s">
        <v>47</v>
      </c>
      <c r="R12" s="35" t="s">
        <v>141</v>
      </c>
      <c r="S12" s="31">
        <f t="shared" si="1"/>
        <v>1</v>
      </c>
      <c r="T12" s="31">
        <f t="shared" si="2"/>
        <v>6</v>
      </c>
      <c r="U12" s="32">
        <v>15</v>
      </c>
      <c r="V12" s="33">
        <f t="shared" si="3"/>
        <v>15</v>
      </c>
      <c r="W12" s="63" t="s">
        <v>204</v>
      </c>
      <c r="X12" s="31">
        <f t="shared" si="10"/>
        <v>2</v>
      </c>
      <c r="Y12" s="31">
        <f t="shared" si="11"/>
        <v>1001</v>
      </c>
      <c r="Z12" s="32">
        <v>1</v>
      </c>
      <c r="AA12" s="33">
        <f t="shared" si="12"/>
        <v>0.2</v>
      </c>
      <c r="AB12" s="30" t="s">
        <v>127</v>
      </c>
      <c r="AC12" s="31">
        <f t="shared" si="7"/>
        <v>2</v>
      </c>
      <c r="AD12" s="31">
        <f t="shared" si="8"/>
        <v>1004</v>
      </c>
      <c r="AE12" s="32">
        <v>1</v>
      </c>
      <c r="AF12" s="33">
        <f t="shared" si="9"/>
        <v>0.2</v>
      </c>
      <c r="AG12" s="49"/>
      <c r="AH12" s="42"/>
      <c r="AI12" s="42"/>
      <c r="AJ12" s="42"/>
      <c r="AK12" s="50"/>
      <c r="AL12" s="45"/>
      <c r="AM12" s="31"/>
      <c r="AN12" s="31"/>
      <c r="AO12" s="31"/>
      <c r="AP12" s="46"/>
      <c r="AQ12" s="49"/>
      <c r="AR12" s="42"/>
      <c r="AS12" s="42"/>
      <c r="AT12" s="42"/>
      <c r="AU12" s="50"/>
      <c r="AV12" s="8"/>
      <c r="AW12" s="8"/>
      <c r="AX12" s="58" t="s">
        <v>135</v>
      </c>
      <c r="AY12" s="58">
        <f>1/1000</f>
        <v>1E-3</v>
      </c>
      <c r="AZ12" s="58">
        <f>1/100</f>
        <v>0.01</v>
      </c>
      <c r="BA12" s="58">
        <v>2</v>
      </c>
      <c r="BB12" s="58">
        <v>1204</v>
      </c>
    </row>
    <row r="13" spans="1:54" ht="15.6" x14ac:dyDescent="0.35">
      <c r="A13" s="7">
        <v>9</v>
      </c>
      <c r="B13" s="7"/>
      <c r="C13" s="9">
        <v>6</v>
      </c>
      <c r="D13" s="8" t="s">
        <v>151</v>
      </c>
      <c r="E13" s="8" t="s">
        <v>152</v>
      </c>
      <c r="F13" s="8"/>
      <c r="G13" s="9">
        <v>1</v>
      </c>
      <c r="H13" s="8">
        <v>0</v>
      </c>
      <c r="I13" s="8">
        <v>1</v>
      </c>
      <c r="J13" s="8" t="str">
        <f t="shared" si="0"/>
        <v>1|6|15,1|2|18888,2|1003|1</v>
      </c>
      <c r="K13" s="14"/>
      <c r="L13" s="7">
        <v>40</v>
      </c>
      <c r="M13" s="18" t="s">
        <v>153</v>
      </c>
      <c r="N13" s="15" t="s">
        <v>154</v>
      </c>
      <c r="O13" s="8"/>
      <c r="P13" s="7">
        <v>6</v>
      </c>
      <c r="Q13" s="26" t="s">
        <v>41</v>
      </c>
      <c r="R13" s="35" t="s">
        <v>141</v>
      </c>
      <c r="S13" s="31">
        <f t="shared" si="1"/>
        <v>1</v>
      </c>
      <c r="T13" s="31">
        <f t="shared" si="2"/>
        <v>6</v>
      </c>
      <c r="U13" s="32">
        <v>15</v>
      </c>
      <c r="V13" s="33">
        <f t="shared" si="3"/>
        <v>15</v>
      </c>
      <c r="W13" s="30" t="s">
        <v>128</v>
      </c>
      <c r="X13" s="31">
        <f t="shared" si="10"/>
        <v>1</v>
      </c>
      <c r="Y13" s="31">
        <f t="shared" si="11"/>
        <v>2</v>
      </c>
      <c r="Z13" s="41">
        <v>18888</v>
      </c>
      <c r="AA13" s="33">
        <f t="shared" si="12"/>
        <v>0.18888000000000002</v>
      </c>
      <c r="AB13" s="30" t="s">
        <v>131</v>
      </c>
      <c r="AC13" s="31">
        <f t="shared" si="7"/>
        <v>2</v>
      </c>
      <c r="AD13" s="31">
        <f t="shared" si="8"/>
        <v>1003</v>
      </c>
      <c r="AE13" s="32">
        <v>1</v>
      </c>
      <c r="AF13" s="33">
        <f t="shared" si="9"/>
        <v>2</v>
      </c>
      <c r="AG13" s="49"/>
      <c r="AH13" s="42"/>
      <c r="AI13" s="42"/>
      <c r="AJ13" s="42"/>
      <c r="AK13" s="50"/>
      <c r="AL13" s="45"/>
      <c r="AM13" s="31"/>
      <c r="AN13" s="31"/>
      <c r="AO13" s="31"/>
      <c r="AP13" s="46"/>
      <c r="AQ13" s="49"/>
      <c r="AR13" s="42"/>
      <c r="AS13" s="42"/>
      <c r="AT13" s="42"/>
      <c r="AU13" s="50"/>
      <c r="AV13" s="8"/>
      <c r="AW13" s="8"/>
      <c r="AX13" s="42" t="s">
        <v>155</v>
      </c>
      <c r="AY13" s="42">
        <v>15</v>
      </c>
      <c r="AZ13" s="42">
        <v>150</v>
      </c>
      <c r="BA13" s="42">
        <v>2</v>
      </c>
      <c r="BB13" s="42">
        <v>1005</v>
      </c>
    </row>
    <row r="14" spans="1:54" ht="15.6" x14ac:dyDescent="0.35">
      <c r="A14" s="7">
        <v>10</v>
      </c>
      <c r="B14" s="7"/>
      <c r="C14" s="9">
        <v>7</v>
      </c>
      <c r="D14" s="8" t="s">
        <v>156</v>
      </c>
      <c r="E14" s="8" t="s">
        <v>157</v>
      </c>
      <c r="F14" s="8">
        <v>75</v>
      </c>
      <c r="G14" s="9">
        <v>1</v>
      </c>
      <c r="H14" s="7">
        <v>0</v>
      </c>
      <c r="I14" s="8">
        <v>1</v>
      </c>
      <c r="J14" s="8" t="str">
        <f t="shared" si="0"/>
        <v>1|6|10,2|1001|1,2|1004|1</v>
      </c>
      <c r="K14" s="14"/>
      <c r="L14" s="7">
        <v>95</v>
      </c>
      <c r="M14" s="18" t="s">
        <v>158</v>
      </c>
      <c r="N14" s="15" t="s">
        <v>159</v>
      </c>
      <c r="O14" s="8"/>
      <c r="P14" s="7">
        <v>7</v>
      </c>
      <c r="Q14" s="26" t="s">
        <v>160</v>
      </c>
      <c r="R14" s="35" t="s">
        <v>141</v>
      </c>
      <c r="S14" s="31">
        <f t="shared" si="1"/>
        <v>1</v>
      </c>
      <c r="T14" s="31">
        <f t="shared" si="2"/>
        <v>6</v>
      </c>
      <c r="U14" s="32">
        <v>10</v>
      </c>
      <c r="V14" s="33">
        <f t="shared" si="3"/>
        <v>10</v>
      </c>
      <c r="W14" s="63" t="s">
        <v>205</v>
      </c>
      <c r="X14" s="31">
        <f t="shared" si="10"/>
        <v>2</v>
      </c>
      <c r="Y14" s="31">
        <f t="shared" si="11"/>
        <v>1001</v>
      </c>
      <c r="Z14" s="32">
        <v>1</v>
      </c>
      <c r="AA14" s="33">
        <f t="shared" si="12"/>
        <v>0.2</v>
      </c>
      <c r="AB14" s="30" t="s">
        <v>127</v>
      </c>
      <c r="AC14" s="31">
        <f t="shared" si="7"/>
        <v>2</v>
      </c>
      <c r="AD14" s="31">
        <f t="shared" si="8"/>
        <v>1004</v>
      </c>
      <c r="AE14" s="32">
        <v>1</v>
      </c>
      <c r="AF14" s="33">
        <f t="shared" si="9"/>
        <v>0.2</v>
      </c>
      <c r="AG14" s="49"/>
      <c r="AH14" s="42"/>
      <c r="AI14" s="42"/>
      <c r="AJ14" s="42"/>
      <c r="AK14" s="50"/>
      <c r="AL14" s="45"/>
      <c r="AM14" s="31"/>
      <c r="AN14" s="31"/>
      <c r="AO14" s="31"/>
      <c r="AP14" s="46"/>
      <c r="AQ14" s="49"/>
      <c r="AR14" s="42"/>
      <c r="AS14" s="42"/>
      <c r="AT14" s="42"/>
      <c r="AU14" s="50"/>
      <c r="AV14" s="8"/>
      <c r="AW14" s="8"/>
      <c r="AX14" s="42" t="s">
        <v>161</v>
      </c>
      <c r="AY14" s="42">
        <v>25</v>
      </c>
      <c r="AZ14" s="42">
        <v>250</v>
      </c>
      <c r="BA14" s="42">
        <v>2</v>
      </c>
      <c r="BB14" s="42">
        <v>1006</v>
      </c>
    </row>
    <row r="15" spans="1:54" ht="15.6" x14ac:dyDescent="0.35">
      <c r="A15" s="7">
        <v>11</v>
      </c>
      <c r="B15" s="7"/>
      <c r="C15" s="9">
        <v>8</v>
      </c>
      <c r="D15" s="8" t="s">
        <v>162</v>
      </c>
      <c r="E15" s="8" t="s">
        <v>163</v>
      </c>
      <c r="F15" s="8"/>
      <c r="G15" s="9">
        <v>1</v>
      </c>
      <c r="H15" s="7">
        <v>0</v>
      </c>
      <c r="I15" s="8">
        <v>1</v>
      </c>
      <c r="J15" s="8" t="str">
        <f t="shared" si="0"/>
        <v>1|6|20,1|2|28888,2|1003|2</v>
      </c>
      <c r="K15" s="14"/>
      <c r="L15" s="7">
        <v>110</v>
      </c>
      <c r="M15" s="18" t="s">
        <v>164</v>
      </c>
      <c r="N15" s="15" t="s">
        <v>165</v>
      </c>
      <c r="O15" s="8"/>
      <c r="P15" s="7">
        <v>8</v>
      </c>
      <c r="Q15" s="26" t="s">
        <v>166</v>
      </c>
      <c r="R15" s="35" t="s">
        <v>141</v>
      </c>
      <c r="S15" s="31">
        <f t="shared" si="1"/>
        <v>1</v>
      </c>
      <c r="T15" s="31">
        <f t="shared" si="2"/>
        <v>6</v>
      </c>
      <c r="U15" s="32">
        <v>20</v>
      </c>
      <c r="V15" s="33">
        <f t="shared" si="3"/>
        <v>20</v>
      </c>
      <c r="W15" s="30" t="s">
        <v>128</v>
      </c>
      <c r="X15" s="31">
        <f t="shared" si="10"/>
        <v>1</v>
      </c>
      <c r="Y15" s="31">
        <f t="shared" si="11"/>
        <v>2</v>
      </c>
      <c r="Z15" s="41">
        <v>28888</v>
      </c>
      <c r="AA15" s="33">
        <f t="shared" si="12"/>
        <v>0.28888000000000003</v>
      </c>
      <c r="AB15" s="30" t="s">
        <v>131</v>
      </c>
      <c r="AC15" s="31">
        <f t="shared" si="7"/>
        <v>2</v>
      </c>
      <c r="AD15" s="31">
        <f t="shared" si="8"/>
        <v>1003</v>
      </c>
      <c r="AE15" s="32">
        <v>2</v>
      </c>
      <c r="AF15" s="33">
        <f t="shared" si="9"/>
        <v>4</v>
      </c>
      <c r="AG15" s="49"/>
      <c r="AH15" s="42"/>
      <c r="AI15" s="42"/>
      <c r="AJ15" s="42"/>
      <c r="AK15" s="50"/>
      <c r="AL15" s="45"/>
      <c r="AM15" s="31"/>
      <c r="AN15" s="31"/>
      <c r="AO15" s="31"/>
      <c r="AP15" s="46"/>
      <c r="AQ15" s="49"/>
      <c r="AR15" s="42"/>
      <c r="AS15" s="42"/>
      <c r="AT15" s="42"/>
      <c r="AU15" s="50"/>
      <c r="AV15" s="8"/>
      <c r="AW15" s="8"/>
      <c r="AX15" s="42" t="s">
        <v>167</v>
      </c>
      <c r="AY15" s="42">
        <v>50</v>
      </c>
      <c r="AZ15" s="42">
        <v>500</v>
      </c>
      <c r="BA15" s="42">
        <v>2</v>
      </c>
      <c r="BB15" s="42">
        <v>1007</v>
      </c>
    </row>
    <row r="16" spans="1:54" ht="15.6" x14ac:dyDescent="0.35">
      <c r="A16" s="7">
        <v>12</v>
      </c>
      <c r="B16" s="7"/>
      <c r="C16" s="9">
        <v>9</v>
      </c>
      <c r="D16" s="8" t="s">
        <v>168</v>
      </c>
      <c r="E16" s="8" t="s">
        <v>169</v>
      </c>
      <c r="F16" s="8"/>
      <c r="G16" s="9">
        <v>1</v>
      </c>
      <c r="H16" s="8">
        <v>0</v>
      </c>
      <c r="I16" s="8">
        <v>1</v>
      </c>
      <c r="J16" s="8" t="str">
        <f t="shared" si="0"/>
        <v>1|6|15,2|1001|1,2|1004|1</v>
      </c>
      <c r="K16" s="14"/>
      <c r="L16" s="7">
        <v>65</v>
      </c>
      <c r="M16" s="18" t="s">
        <v>170</v>
      </c>
      <c r="N16" s="15" t="s">
        <v>171</v>
      </c>
      <c r="O16" s="8"/>
      <c r="P16" s="7">
        <v>9</v>
      </c>
      <c r="Q16" s="26" t="s">
        <v>172</v>
      </c>
      <c r="R16" s="35" t="s">
        <v>141</v>
      </c>
      <c r="S16" s="31">
        <f t="shared" si="1"/>
        <v>1</v>
      </c>
      <c r="T16" s="31">
        <f t="shared" si="2"/>
        <v>6</v>
      </c>
      <c r="U16" s="32">
        <v>15</v>
      </c>
      <c r="V16" s="33">
        <f t="shared" si="3"/>
        <v>15</v>
      </c>
      <c r="W16" s="36" t="s">
        <v>122</v>
      </c>
      <c r="X16" s="31">
        <f t="shared" si="10"/>
        <v>2</v>
      </c>
      <c r="Y16" s="31">
        <f t="shared" si="11"/>
        <v>1001</v>
      </c>
      <c r="Z16" s="41">
        <v>1</v>
      </c>
      <c r="AA16" s="33">
        <f t="shared" si="12"/>
        <v>0.2</v>
      </c>
      <c r="AB16" s="30" t="s">
        <v>127</v>
      </c>
      <c r="AC16" s="31">
        <f t="shared" si="7"/>
        <v>2</v>
      </c>
      <c r="AD16" s="31">
        <f t="shared" si="8"/>
        <v>1004</v>
      </c>
      <c r="AE16" s="32">
        <v>1</v>
      </c>
      <c r="AF16" s="33">
        <f t="shared" si="9"/>
        <v>0.2</v>
      </c>
      <c r="AG16" s="49"/>
      <c r="AH16" s="42"/>
      <c r="AI16" s="42"/>
      <c r="AJ16" s="42"/>
      <c r="AK16" s="50"/>
      <c r="AL16" s="45"/>
      <c r="AM16" s="31"/>
      <c r="AN16" s="31"/>
      <c r="AO16" s="31"/>
      <c r="AP16" s="46"/>
      <c r="AQ16" s="49"/>
      <c r="AR16" s="42"/>
      <c r="AS16" s="42"/>
      <c r="AT16" s="42"/>
      <c r="AU16" s="50"/>
      <c r="AV16" s="8"/>
      <c r="AW16" s="8"/>
      <c r="AX16" s="42" t="s">
        <v>173</v>
      </c>
      <c r="AY16" s="42">
        <v>100</v>
      </c>
      <c r="AZ16" s="42">
        <v>1000</v>
      </c>
      <c r="BA16" s="42">
        <v>2</v>
      </c>
      <c r="BB16" s="42">
        <v>1008</v>
      </c>
    </row>
    <row r="17" spans="1:54" ht="15.6" x14ac:dyDescent="0.35">
      <c r="A17" s="7">
        <v>13</v>
      </c>
      <c r="B17" s="7"/>
      <c r="C17" s="8">
        <v>13</v>
      </c>
      <c r="D17" s="8" t="s">
        <v>174</v>
      </c>
      <c r="E17" s="8" t="s">
        <v>175</v>
      </c>
      <c r="F17" s="8"/>
      <c r="G17" s="9">
        <v>1</v>
      </c>
      <c r="H17" s="8">
        <v>0</v>
      </c>
      <c r="I17" s="8">
        <v>1</v>
      </c>
      <c r="J17" s="8" t="str">
        <f t="shared" si="0"/>
        <v>1|6|5,2|1004|1,2|1003|1</v>
      </c>
      <c r="K17" s="7"/>
      <c r="L17" s="7">
        <v>6</v>
      </c>
      <c r="M17" s="18" t="s">
        <v>176</v>
      </c>
      <c r="N17" s="15" t="s">
        <v>177</v>
      </c>
      <c r="O17" s="8"/>
      <c r="P17" s="7">
        <v>13</v>
      </c>
      <c r="Q17" s="26" t="s">
        <v>178</v>
      </c>
      <c r="R17" s="35" t="s">
        <v>141</v>
      </c>
      <c r="S17" s="31">
        <f t="shared" si="1"/>
        <v>1</v>
      </c>
      <c r="T17" s="31">
        <f t="shared" si="2"/>
        <v>6</v>
      </c>
      <c r="U17" s="32">
        <v>5</v>
      </c>
      <c r="V17" s="33">
        <f t="shared" si="3"/>
        <v>5</v>
      </c>
      <c r="W17" s="30" t="s">
        <v>127</v>
      </c>
      <c r="X17" s="31">
        <f t="shared" si="10"/>
        <v>2</v>
      </c>
      <c r="Y17" s="31">
        <f t="shared" si="11"/>
        <v>1004</v>
      </c>
      <c r="Z17" s="32">
        <v>1</v>
      </c>
      <c r="AA17" s="33">
        <f t="shared" si="12"/>
        <v>0.2</v>
      </c>
      <c r="AB17" s="30" t="s">
        <v>131</v>
      </c>
      <c r="AC17" s="31">
        <f t="shared" si="7"/>
        <v>2</v>
      </c>
      <c r="AD17" s="31">
        <f t="shared" si="8"/>
        <v>1003</v>
      </c>
      <c r="AE17" s="32">
        <v>1</v>
      </c>
      <c r="AF17" s="33">
        <f t="shared" si="9"/>
        <v>2</v>
      </c>
      <c r="AG17" s="49"/>
      <c r="AH17" s="42"/>
      <c r="AI17" s="42"/>
      <c r="AJ17" s="42"/>
      <c r="AK17" s="50"/>
      <c r="AL17" s="45"/>
      <c r="AM17" s="31"/>
      <c r="AN17" s="31"/>
      <c r="AO17" s="31"/>
      <c r="AP17" s="46"/>
      <c r="AQ17" s="49"/>
      <c r="AR17" s="42"/>
      <c r="AS17" s="42"/>
      <c r="AT17" s="42"/>
      <c r="AU17" s="50"/>
      <c r="AV17" s="8"/>
      <c r="AW17" s="8"/>
      <c r="AX17" s="42" t="s">
        <v>179</v>
      </c>
      <c r="AY17" s="42">
        <v>10</v>
      </c>
      <c r="AZ17" s="42">
        <v>100</v>
      </c>
      <c r="BA17" s="42">
        <v>2</v>
      </c>
      <c r="BB17" s="42">
        <v>1206</v>
      </c>
    </row>
    <row r="18" spans="1:54" ht="15.6" x14ac:dyDescent="0.35">
      <c r="A18" s="7">
        <v>14</v>
      </c>
      <c r="B18" s="8"/>
      <c r="C18" s="8">
        <v>14</v>
      </c>
      <c r="D18" s="8" t="s">
        <v>180</v>
      </c>
      <c r="E18" s="8" t="s">
        <v>181</v>
      </c>
      <c r="F18" s="8">
        <v>124</v>
      </c>
      <c r="G18" s="9">
        <v>1</v>
      </c>
      <c r="H18" s="8">
        <v>0</v>
      </c>
      <c r="I18" s="8">
        <f>O18*60</f>
        <v>900</v>
      </c>
      <c r="J18" s="8" t="str">
        <f t="shared" si="0"/>
        <v>1|6|5,1|2|5888,2|1001|1</v>
      </c>
      <c r="K18" s="7"/>
      <c r="L18" s="7">
        <v>125</v>
      </c>
      <c r="M18" s="18" t="s">
        <v>182</v>
      </c>
      <c r="N18" s="15" t="s">
        <v>183</v>
      </c>
      <c r="O18" s="8">
        <v>15</v>
      </c>
      <c r="P18" s="7"/>
      <c r="Q18" s="26" t="s">
        <v>184</v>
      </c>
      <c r="R18" s="35" t="s">
        <v>141</v>
      </c>
      <c r="S18" s="31">
        <f t="shared" si="1"/>
        <v>1</v>
      </c>
      <c r="T18" s="31">
        <f t="shared" si="2"/>
        <v>6</v>
      </c>
      <c r="U18" s="32">
        <v>5</v>
      </c>
      <c r="V18" s="33">
        <f t="shared" si="3"/>
        <v>5</v>
      </c>
      <c r="W18" s="36" t="s">
        <v>128</v>
      </c>
      <c r="X18" s="31">
        <f t="shared" si="10"/>
        <v>1</v>
      </c>
      <c r="Y18" s="31">
        <f t="shared" si="11"/>
        <v>2</v>
      </c>
      <c r="Z18" s="41">
        <v>5888</v>
      </c>
      <c r="AA18" s="33">
        <f t="shared" si="12"/>
        <v>5.8880000000000002E-2</v>
      </c>
      <c r="AB18" s="30" t="s">
        <v>122</v>
      </c>
      <c r="AC18" s="42">
        <f t="shared" si="7"/>
        <v>2</v>
      </c>
      <c r="AD18" s="42">
        <f t="shared" si="8"/>
        <v>1001</v>
      </c>
      <c r="AE18" s="32">
        <v>1</v>
      </c>
      <c r="AF18" s="33">
        <f t="shared" si="9"/>
        <v>0.2</v>
      </c>
      <c r="AG18" s="49"/>
      <c r="AH18" s="42"/>
      <c r="AI18" s="42"/>
      <c r="AJ18" s="42"/>
      <c r="AK18" s="50"/>
      <c r="AL18" s="45"/>
      <c r="AM18" s="31"/>
      <c r="AN18" s="31"/>
      <c r="AO18" s="31"/>
      <c r="AP18" s="46"/>
      <c r="AQ18" s="49"/>
      <c r="AR18" s="42"/>
      <c r="AS18" s="42"/>
      <c r="AT18" s="42"/>
      <c r="AU18" s="50"/>
      <c r="AV18" s="8"/>
      <c r="AW18" s="8"/>
      <c r="AX18" s="42" t="s">
        <v>185</v>
      </c>
      <c r="AY18" s="42">
        <v>2</v>
      </c>
      <c r="AZ18" s="42">
        <v>20</v>
      </c>
      <c r="BA18" s="42">
        <v>2</v>
      </c>
      <c r="BB18" s="42">
        <v>1205</v>
      </c>
    </row>
    <row r="19" spans="1:54" ht="15.6" x14ac:dyDescent="0.35">
      <c r="A19" s="7">
        <v>15</v>
      </c>
      <c r="B19" s="7"/>
      <c r="C19" s="8">
        <v>14</v>
      </c>
      <c r="D19" s="8" t="s">
        <v>180</v>
      </c>
      <c r="E19" s="8" t="s">
        <v>181</v>
      </c>
      <c r="F19" s="8">
        <v>124</v>
      </c>
      <c r="G19" s="9">
        <v>1</v>
      </c>
      <c r="H19" s="8">
        <v>0</v>
      </c>
      <c r="I19" s="8">
        <f>O19*60</f>
        <v>1800</v>
      </c>
      <c r="J19" s="8" t="str">
        <f t="shared" si="0"/>
        <v>1|6|10,1|2|8888,2|1004|1</v>
      </c>
      <c r="K19" s="7"/>
      <c r="L19" s="7">
        <v>125</v>
      </c>
      <c r="M19" s="18" t="s">
        <v>182</v>
      </c>
      <c r="N19" s="15" t="s">
        <v>186</v>
      </c>
      <c r="O19" s="8">
        <v>30</v>
      </c>
      <c r="P19" s="7"/>
      <c r="Q19" s="26" t="s">
        <v>184</v>
      </c>
      <c r="R19" s="35" t="s">
        <v>141</v>
      </c>
      <c r="S19" s="31">
        <f t="shared" si="1"/>
        <v>1</v>
      </c>
      <c r="T19" s="31">
        <f t="shared" si="2"/>
        <v>6</v>
      </c>
      <c r="U19" s="32">
        <v>10</v>
      </c>
      <c r="V19" s="33">
        <f t="shared" si="3"/>
        <v>10</v>
      </c>
      <c r="W19" s="36" t="s">
        <v>128</v>
      </c>
      <c r="X19" s="31">
        <f t="shared" si="10"/>
        <v>1</v>
      </c>
      <c r="Y19" s="31">
        <f t="shared" si="11"/>
        <v>2</v>
      </c>
      <c r="Z19" s="41">
        <v>8888</v>
      </c>
      <c r="AA19" s="33">
        <f t="shared" si="12"/>
        <v>8.8880000000000001E-2</v>
      </c>
      <c r="AB19" s="30" t="s">
        <v>127</v>
      </c>
      <c r="AC19" s="31">
        <f t="shared" si="7"/>
        <v>2</v>
      </c>
      <c r="AD19" s="31">
        <f t="shared" si="8"/>
        <v>1004</v>
      </c>
      <c r="AE19" s="32">
        <v>1</v>
      </c>
      <c r="AF19" s="33">
        <f t="shared" si="9"/>
        <v>0.2</v>
      </c>
      <c r="AG19" s="49"/>
      <c r="AH19" s="42"/>
      <c r="AI19" s="42"/>
      <c r="AJ19" s="42"/>
      <c r="AK19" s="50"/>
      <c r="AL19" s="45"/>
      <c r="AM19" s="31"/>
      <c r="AN19" s="31"/>
      <c r="AO19" s="31"/>
      <c r="AP19" s="46"/>
      <c r="AQ19" s="49"/>
      <c r="AR19" s="42"/>
      <c r="AS19" s="42"/>
      <c r="AT19" s="42"/>
      <c r="AU19" s="50"/>
      <c r="AV19" s="8"/>
      <c r="AW19" s="8"/>
      <c r="AX19" s="42" t="s">
        <v>187</v>
      </c>
      <c r="AY19" s="42">
        <v>200</v>
      </c>
      <c r="AZ19" s="42">
        <v>2000</v>
      </c>
      <c r="BA19" s="42">
        <v>2</v>
      </c>
      <c r="BB19" s="42">
        <v>1208</v>
      </c>
    </row>
    <row r="20" spans="1:54" ht="15.6" x14ac:dyDescent="0.35">
      <c r="A20" s="7">
        <v>16</v>
      </c>
      <c r="B20" s="7"/>
      <c r="C20" s="8">
        <v>14</v>
      </c>
      <c r="D20" s="8" t="s">
        <v>180</v>
      </c>
      <c r="E20" s="8" t="s">
        <v>181</v>
      </c>
      <c r="F20" s="8">
        <v>124</v>
      </c>
      <c r="G20" s="9">
        <v>1</v>
      </c>
      <c r="H20" s="8">
        <v>0</v>
      </c>
      <c r="I20" s="8">
        <f>O20*60</f>
        <v>2700</v>
      </c>
      <c r="J20" s="8" t="str">
        <f t="shared" si="0"/>
        <v>1|6|15,1|2|12888,2|1002|1</v>
      </c>
      <c r="K20" s="7"/>
      <c r="L20" s="7">
        <v>125</v>
      </c>
      <c r="M20" s="18" t="s">
        <v>182</v>
      </c>
      <c r="N20" s="15" t="s">
        <v>188</v>
      </c>
      <c r="O20" s="8">
        <v>45</v>
      </c>
      <c r="P20" s="7"/>
      <c r="Q20" s="26" t="s">
        <v>184</v>
      </c>
      <c r="R20" s="35" t="s">
        <v>141</v>
      </c>
      <c r="S20" s="31">
        <f t="shared" si="1"/>
        <v>1</v>
      </c>
      <c r="T20" s="31">
        <f t="shared" si="2"/>
        <v>6</v>
      </c>
      <c r="U20" s="32">
        <v>15</v>
      </c>
      <c r="V20" s="33">
        <f t="shared" si="3"/>
        <v>15</v>
      </c>
      <c r="W20" s="36" t="s">
        <v>128</v>
      </c>
      <c r="X20" s="31">
        <f t="shared" si="10"/>
        <v>1</v>
      </c>
      <c r="Y20" s="31">
        <f t="shared" si="11"/>
        <v>2</v>
      </c>
      <c r="Z20" s="41">
        <v>12888</v>
      </c>
      <c r="AA20" s="33">
        <f t="shared" si="12"/>
        <v>0.12888000000000002</v>
      </c>
      <c r="AB20" s="30" t="s">
        <v>123</v>
      </c>
      <c r="AC20" s="42">
        <f t="shared" si="7"/>
        <v>2</v>
      </c>
      <c r="AD20" s="42">
        <f t="shared" si="8"/>
        <v>1002</v>
      </c>
      <c r="AE20" s="32">
        <v>1</v>
      </c>
      <c r="AF20" s="33">
        <f t="shared" si="9"/>
        <v>0.5</v>
      </c>
      <c r="AG20" s="49"/>
      <c r="AH20" s="42"/>
      <c r="AI20" s="42"/>
      <c r="AJ20" s="42"/>
      <c r="AK20" s="50"/>
      <c r="AL20" s="45"/>
      <c r="AM20" s="31"/>
      <c r="AN20" s="31"/>
      <c r="AO20" s="31"/>
      <c r="AP20" s="46"/>
      <c r="AQ20" s="49"/>
      <c r="AR20" s="42"/>
      <c r="AS20" s="42"/>
      <c r="AT20" s="42"/>
      <c r="AU20" s="50"/>
      <c r="AV20" s="8"/>
      <c r="AW20" s="8"/>
      <c r="AX20" s="42" t="s">
        <v>189</v>
      </c>
      <c r="AY20" s="42">
        <v>30</v>
      </c>
      <c r="AZ20" s="42">
        <v>300</v>
      </c>
      <c r="BA20" s="42">
        <v>2</v>
      </c>
      <c r="BB20" s="42">
        <v>1209</v>
      </c>
    </row>
    <row r="21" spans="1:54" ht="15.6" x14ac:dyDescent="0.35">
      <c r="A21" s="7">
        <v>17</v>
      </c>
      <c r="B21" s="7"/>
      <c r="C21" s="8">
        <v>14</v>
      </c>
      <c r="D21" s="8" t="s">
        <v>180</v>
      </c>
      <c r="E21" s="8" t="s">
        <v>181</v>
      </c>
      <c r="F21" s="8">
        <v>124</v>
      </c>
      <c r="G21" s="9">
        <v>1</v>
      </c>
      <c r="H21" s="8">
        <v>0</v>
      </c>
      <c r="I21" s="8">
        <f>O21*60</f>
        <v>3600</v>
      </c>
      <c r="J21" s="8" t="str">
        <f t="shared" si="0"/>
        <v>1|6|20,1|2|18888,2|1003|2</v>
      </c>
      <c r="K21" s="7"/>
      <c r="L21" s="7">
        <v>125</v>
      </c>
      <c r="M21" s="18" t="s">
        <v>182</v>
      </c>
      <c r="N21" s="15" t="s">
        <v>190</v>
      </c>
      <c r="O21" s="8">
        <v>60</v>
      </c>
      <c r="P21" s="7"/>
      <c r="Q21" s="26" t="s">
        <v>184</v>
      </c>
      <c r="R21" s="35" t="s">
        <v>141</v>
      </c>
      <c r="S21" s="31">
        <f t="shared" si="1"/>
        <v>1</v>
      </c>
      <c r="T21" s="31">
        <f t="shared" si="2"/>
        <v>6</v>
      </c>
      <c r="U21" s="32">
        <v>20</v>
      </c>
      <c r="V21" s="33">
        <f t="shared" si="3"/>
        <v>20</v>
      </c>
      <c r="W21" s="36" t="s">
        <v>128</v>
      </c>
      <c r="X21" s="31">
        <f t="shared" si="10"/>
        <v>1</v>
      </c>
      <c r="Y21" s="31">
        <f t="shared" si="11"/>
        <v>2</v>
      </c>
      <c r="Z21" s="41">
        <v>18888</v>
      </c>
      <c r="AA21" s="33">
        <f t="shared" si="12"/>
        <v>0.18888000000000002</v>
      </c>
      <c r="AB21" s="30" t="s">
        <v>131</v>
      </c>
      <c r="AC21" s="31">
        <f t="shared" si="7"/>
        <v>2</v>
      </c>
      <c r="AD21" s="31">
        <f t="shared" si="8"/>
        <v>1003</v>
      </c>
      <c r="AE21" s="32">
        <v>2</v>
      </c>
      <c r="AF21" s="33">
        <f t="shared" si="9"/>
        <v>4</v>
      </c>
      <c r="AG21" s="49"/>
      <c r="AH21" s="42"/>
      <c r="AI21" s="42"/>
      <c r="AJ21" s="42"/>
      <c r="AK21" s="50"/>
      <c r="AL21" s="45"/>
      <c r="AM21" s="31"/>
      <c r="AN21" s="31"/>
      <c r="AO21" s="31"/>
      <c r="AP21" s="46"/>
      <c r="AQ21" s="49"/>
      <c r="AR21" s="42"/>
      <c r="AS21" s="42"/>
      <c r="AT21" s="42"/>
      <c r="AU21" s="50"/>
      <c r="AV21" s="8"/>
      <c r="AW21" s="8"/>
      <c r="AX21" s="42" t="s">
        <v>191</v>
      </c>
      <c r="AY21" s="42">
        <v>50</v>
      </c>
      <c r="AZ21" s="42">
        <v>500</v>
      </c>
      <c r="BA21" s="42">
        <v>2</v>
      </c>
      <c r="BB21" s="42">
        <v>1210</v>
      </c>
    </row>
    <row r="22" spans="1:54" ht="15.6" x14ac:dyDescent="0.35">
      <c r="A22" s="7">
        <v>18</v>
      </c>
      <c r="B22" s="7"/>
      <c r="C22" s="8">
        <v>12</v>
      </c>
      <c r="D22" s="8" t="s">
        <v>192</v>
      </c>
      <c r="E22" s="8" t="s">
        <v>193</v>
      </c>
      <c r="F22" s="8"/>
      <c r="G22" s="9">
        <v>1</v>
      </c>
      <c r="H22" s="8">
        <v>0</v>
      </c>
      <c r="I22" s="8">
        <v>1</v>
      </c>
      <c r="J22" s="8" t="str">
        <f t="shared" si="0"/>
        <v>1|6|10,2|1002|1,2|1004|1</v>
      </c>
      <c r="K22" s="7"/>
      <c r="L22" s="7">
        <v>35</v>
      </c>
      <c r="M22" s="18" t="s">
        <v>194</v>
      </c>
      <c r="N22" s="15" t="s">
        <v>195</v>
      </c>
      <c r="O22" s="8"/>
      <c r="P22" s="7">
        <v>12</v>
      </c>
      <c r="Q22" s="26" t="s">
        <v>196</v>
      </c>
      <c r="R22" s="35" t="s">
        <v>141</v>
      </c>
      <c r="S22" s="31">
        <f t="shared" si="1"/>
        <v>1</v>
      </c>
      <c r="T22" s="31">
        <f t="shared" si="2"/>
        <v>6</v>
      </c>
      <c r="U22" s="32">
        <v>10</v>
      </c>
      <c r="V22" s="33">
        <f t="shared" si="3"/>
        <v>10</v>
      </c>
      <c r="W22" s="30" t="s">
        <v>123</v>
      </c>
      <c r="X22" s="31">
        <f t="shared" si="10"/>
        <v>2</v>
      </c>
      <c r="Y22" s="31">
        <f t="shared" si="11"/>
        <v>1002</v>
      </c>
      <c r="Z22" s="43">
        <v>1</v>
      </c>
      <c r="AA22" s="33">
        <f t="shared" si="12"/>
        <v>0.5</v>
      </c>
      <c r="AB22" s="36" t="s">
        <v>127</v>
      </c>
      <c r="AC22" s="42">
        <f t="shared" si="7"/>
        <v>2</v>
      </c>
      <c r="AD22" s="42">
        <f t="shared" si="8"/>
        <v>1004</v>
      </c>
      <c r="AE22" s="32">
        <v>1</v>
      </c>
      <c r="AF22" s="33">
        <f t="shared" si="9"/>
        <v>0.2</v>
      </c>
      <c r="AG22" s="51"/>
      <c r="AH22" s="52"/>
      <c r="AI22" s="52"/>
      <c r="AJ22" s="52"/>
      <c r="AK22" s="53"/>
      <c r="AL22" s="54"/>
      <c r="AM22" s="55"/>
      <c r="AN22" s="55"/>
      <c r="AO22" s="55"/>
      <c r="AP22" s="57"/>
      <c r="AQ22" s="51"/>
      <c r="AR22" s="52"/>
      <c r="AS22" s="52"/>
      <c r="AT22" s="52"/>
      <c r="AU22" s="53"/>
      <c r="AV22" s="8"/>
      <c r="AW22" s="8"/>
      <c r="AX22" s="42" t="s">
        <v>141</v>
      </c>
      <c r="AY22" s="42">
        <v>1</v>
      </c>
      <c r="AZ22" s="42">
        <v>10</v>
      </c>
      <c r="BA22" s="42">
        <v>1</v>
      </c>
      <c r="BB22" s="42">
        <v>6</v>
      </c>
    </row>
    <row r="23" spans="1:54" ht="15.6" x14ac:dyDescent="0.35">
      <c r="A23" s="7"/>
      <c r="B23" s="7"/>
      <c r="C23" s="8"/>
      <c r="D23" s="8"/>
      <c r="E23" s="8"/>
      <c r="F23" s="8"/>
      <c r="G23" s="8"/>
      <c r="H23" s="8"/>
      <c r="I23" s="8"/>
      <c r="J23" s="7"/>
      <c r="K23" s="7"/>
      <c r="L23" s="7"/>
      <c r="M23" s="8"/>
      <c r="N23" s="8"/>
      <c r="O23" s="8"/>
      <c r="P23" s="7"/>
      <c r="Q23" s="7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42"/>
      <c r="AY23" s="42"/>
      <c r="AZ23" s="42"/>
      <c r="BA23" s="42"/>
      <c r="BB23" s="42"/>
    </row>
    <row r="24" spans="1:54" ht="15.6" x14ac:dyDescent="0.35">
      <c r="A24" s="8"/>
      <c r="B24" s="7"/>
      <c r="C24" s="8"/>
      <c r="D24" s="8"/>
      <c r="E24" s="8"/>
      <c r="F24" s="8"/>
      <c r="G24" s="8"/>
      <c r="H24" s="8"/>
      <c r="I24" s="8"/>
      <c r="J24" s="7"/>
      <c r="K24" s="7"/>
      <c r="L24" s="7"/>
      <c r="M24" s="8"/>
      <c r="N24" s="8"/>
      <c r="O24" s="8"/>
      <c r="P24" s="19" t="s">
        <v>197</v>
      </c>
      <c r="Q24" s="37" t="s">
        <v>198</v>
      </c>
      <c r="R24" s="8"/>
      <c r="S24" s="8"/>
      <c r="T24" s="8"/>
      <c r="U24" s="8"/>
      <c r="V24" s="8"/>
      <c r="W24" s="8"/>
      <c r="X24" s="8"/>
      <c r="Y24" s="8"/>
      <c r="Z24" s="8"/>
      <c r="AA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42"/>
      <c r="AY24" s="42"/>
      <c r="AZ24" s="42"/>
      <c r="BA24" s="42"/>
      <c r="BB24" s="42"/>
    </row>
    <row r="25" spans="1:54" ht="15.6" x14ac:dyDescent="0.35">
      <c r="P25" s="20" t="s">
        <v>122</v>
      </c>
      <c r="Q25" s="38">
        <f>SUMIFS(U:U,R:R,P25)+SUMIFS(Z:Z,W:W,P25)+SUMIFS(AE:AE,AB:AB,P25)+SUMIFS(AJ:AJ,AG:AG,P25)+SUMIFS(AO:AO,AL:AL,P25)+SUMIFS(AT:AT,AQ:AQ,P25)</f>
        <v>12</v>
      </c>
      <c r="AX25" s="42"/>
      <c r="AY25" s="42"/>
      <c r="AZ25" s="42"/>
      <c r="BA25" s="42"/>
      <c r="BB25" s="42"/>
    </row>
    <row r="26" spans="1:54" ht="15.6" x14ac:dyDescent="0.35">
      <c r="P26" s="20" t="s">
        <v>123</v>
      </c>
      <c r="Q26" s="38">
        <f t="shared" ref="Q26:Q32" si="13">SUMIFS(U:U,R:R,P26)+SUMIFS(Z:Z,W:W,P26)+SUMIFS(AE:AE,AB:AB,P26)+SUMIFS(AJ:AJ,AG:AG,P26)+SUMIFS(AO:AO,AL:AL,P26)+SUMIFS(AT:AT,AQ:AQ,P26)</f>
        <v>12</v>
      </c>
      <c r="AX26" s="42"/>
      <c r="AY26" s="42"/>
      <c r="AZ26" s="42"/>
      <c r="BA26" s="42"/>
      <c r="BB26" s="42"/>
    </row>
    <row r="27" spans="1:54" ht="15.6" x14ac:dyDescent="0.35">
      <c r="P27" s="20" t="s">
        <v>131</v>
      </c>
      <c r="Q27" s="38">
        <f t="shared" si="13"/>
        <v>10</v>
      </c>
      <c r="AX27" s="42"/>
      <c r="AY27" s="42"/>
      <c r="AZ27" s="42"/>
      <c r="BA27" s="42"/>
      <c r="BB27" s="42"/>
    </row>
    <row r="28" spans="1:54" ht="15.6" x14ac:dyDescent="0.35">
      <c r="P28" s="20" t="s">
        <v>127</v>
      </c>
      <c r="Q28" s="38">
        <f t="shared" si="13"/>
        <v>13</v>
      </c>
    </row>
    <row r="29" spans="1:54" ht="15.6" x14ac:dyDescent="0.35">
      <c r="P29" s="20" t="s">
        <v>124</v>
      </c>
      <c r="Q29" s="38">
        <f t="shared" si="13"/>
        <v>0</v>
      </c>
    </row>
    <row r="30" spans="1:54" ht="15.6" x14ac:dyDescent="0.35">
      <c r="P30" s="20" t="s">
        <v>128</v>
      </c>
      <c r="Q30" s="38">
        <f t="shared" si="13"/>
        <v>453768</v>
      </c>
      <c r="AB30" s="44"/>
      <c r="AC30" s="44"/>
    </row>
    <row r="31" spans="1:54" ht="15.6" x14ac:dyDescent="0.35">
      <c r="P31" s="20" t="s">
        <v>141</v>
      </c>
      <c r="Q31" s="38">
        <f t="shared" si="13"/>
        <v>165</v>
      </c>
    </row>
    <row r="32" spans="1:54" ht="15.6" x14ac:dyDescent="0.35">
      <c r="P32" s="21" t="s">
        <v>135</v>
      </c>
      <c r="Q32" s="39">
        <f t="shared" si="13"/>
        <v>30000</v>
      </c>
    </row>
  </sheetData>
  <phoneticPr fontId="16" type="noConversion"/>
  <conditionalFormatting sqref="M3">
    <cfRule type="containsText" dxfId="166" priority="186" operator="containsText" text=" ">
      <formula>NOT(ISERROR(SEARCH(" ",M3)))</formula>
    </cfRule>
  </conditionalFormatting>
  <conditionalFormatting sqref="Y3">
    <cfRule type="containsText" dxfId="165" priority="16" operator="containsText" text=" ">
      <formula>NOT(ISERROR(SEARCH(" ",Y3)))</formula>
    </cfRule>
  </conditionalFormatting>
  <conditionalFormatting sqref="AD3">
    <cfRule type="containsText" dxfId="164" priority="15" operator="containsText" text=" ">
      <formula>NOT(ISERROR(SEARCH(" ",AD3)))</formula>
    </cfRule>
  </conditionalFormatting>
  <conditionalFormatting sqref="AI3">
    <cfRule type="containsText" dxfId="163" priority="14" operator="containsText" text=" ">
      <formula>NOT(ISERROR(SEARCH(" ",AI3)))</formula>
    </cfRule>
  </conditionalFormatting>
  <conditionalFormatting sqref="AN3">
    <cfRule type="containsText" dxfId="162" priority="13" operator="containsText" text=" ">
      <formula>NOT(ISERROR(SEARCH(" ",AN3)))</formula>
    </cfRule>
  </conditionalFormatting>
  <conditionalFormatting sqref="J4:K4">
    <cfRule type="containsText" dxfId="161" priority="233" operator="containsText" text=" ">
      <formula>NOT(ISERROR(SEARCH(" ",J4)))</formula>
    </cfRule>
  </conditionalFormatting>
  <conditionalFormatting sqref="M4">
    <cfRule type="containsText" dxfId="160" priority="185" operator="containsText" text=" ">
      <formula>NOT(ISERROR(SEARCH(" ",M4)))</formula>
    </cfRule>
  </conditionalFormatting>
  <conditionalFormatting sqref="AA4">
    <cfRule type="containsText" dxfId="159" priority="192" operator="containsText" text=" ">
      <formula>NOT(ISERROR(SEARCH(" ",AA4)))</formula>
    </cfRule>
  </conditionalFormatting>
  <conditionalFormatting sqref="AF4">
    <cfRule type="containsText" dxfId="158" priority="191" operator="containsText" text=" ">
      <formula>NOT(ISERROR(SEARCH(" ",AF4)))</formula>
    </cfRule>
  </conditionalFormatting>
  <conditionalFormatting sqref="AK4">
    <cfRule type="containsText" dxfId="157" priority="190" operator="containsText" text=" ">
      <formula>NOT(ISERROR(SEARCH(" ",AK4)))</formula>
    </cfRule>
  </conditionalFormatting>
  <conditionalFormatting sqref="AP4">
    <cfRule type="containsText" dxfId="156" priority="189" operator="containsText" text=" ">
      <formula>NOT(ISERROR(SEARCH(" ",AP4)))</formula>
    </cfRule>
  </conditionalFormatting>
  <conditionalFormatting sqref="AU4">
    <cfRule type="containsText" dxfId="155" priority="141" operator="containsText" text=" ">
      <formula>NOT(ISERROR(SEARCH(" ",AU4)))</formula>
    </cfRule>
  </conditionalFormatting>
  <conditionalFormatting sqref="R5:V5">
    <cfRule type="containsText" dxfId="154" priority="227" operator="containsText" text=" ">
      <formula>NOT(ISERROR(SEARCH(" ",R5)))</formula>
    </cfRule>
  </conditionalFormatting>
  <conditionalFormatting sqref="W5:AA5">
    <cfRule type="containsText" dxfId="153" priority="226" operator="containsText" text=" ">
      <formula>NOT(ISERROR(SEARCH(" ",W5)))</formula>
    </cfRule>
  </conditionalFormatting>
  <conditionalFormatting sqref="R6:V6">
    <cfRule type="containsText" dxfId="152" priority="225" operator="containsText" text=" ">
      <formula>NOT(ISERROR(SEARCH(" ",R6)))</formula>
    </cfRule>
  </conditionalFormatting>
  <conditionalFormatting sqref="W6:AA6">
    <cfRule type="containsText" dxfId="151" priority="224" operator="containsText" text=" ">
      <formula>NOT(ISERROR(SEARCH(" ",W6)))</formula>
    </cfRule>
  </conditionalFormatting>
  <conditionalFormatting sqref="R7:V7">
    <cfRule type="containsText" dxfId="150" priority="223" operator="containsText" text=" ">
      <formula>NOT(ISERROR(SEARCH(" ",R7)))</formula>
    </cfRule>
  </conditionalFormatting>
  <conditionalFormatting sqref="W7:AA7">
    <cfRule type="containsText" dxfId="149" priority="222" operator="containsText" text=" ">
      <formula>NOT(ISERROR(SEARCH(" ",W7)))</formula>
    </cfRule>
  </conditionalFormatting>
  <conditionalFormatting sqref="R8">
    <cfRule type="containsText" dxfId="148" priority="188" operator="containsText" text=" ">
      <formula>NOT(ISERROR(SEARCH(" ",R8)))</formula>
    </cfRule>
  </conditionalFormatting>
  <conditionalFormatting sqref="S8:V8">
    <cfRule type="containsText" dxfId="147" priority="221" operator="containsText" text=" ">
      <formula>NOT(ISERROR(SEARCH(" ",S8)))</formula>
    </cfRule>
  </conditionalFormatting>
  <conditionalFormatting sqref="W8:AA8">
    <cfRule type="containsText" dxfId="146" priority="220" operator="containsText" text=" ">
      <formula>NOT(ISERROR(SEARCH(" ",W8)))</formula>
    </cfRule>
  </conditionalFormatting>
  <conditionalFormatting sqref="D9:F9">
    <cfRule type="containsText" dxfId="145" priority="137" operator="containsText" text=" ">
      <formula>NOT(ISERROR(SEARCH(" ",D9)))</formula>
    </cfRule>
  </conditionalFormatting>
  <conditionalFormatting sqref="R9:V9">
    <cfRule type="containsText" dxfId="144" priority="219" operator="containsText" text=" ">
      <formula>NOT(ISERROR(SEARCH(" ",R9)))</formula>
    </cfRule>
  </conditionalFormatting>
  <conditionalFormatting sqref="W9">
    <cfRule type="containsText" dxfId="143" priority="169" operator="containsText" text=" ">
      <formula>NOT(ISERROR(SEARCH(" ",W9)))</formula>
    </cfRule>
  </conditionalFormatting>
  <conditionalFormatting sqref="X9:AA9">
    <cfRule type="containsText" dxfId="142" priority="218" operator="containsText" text=" ">
      <formula>NOT(ISERROR(SEARCH(" ",X9)))</formula>
    </cfRule>
  </conditionalFormatting>
  <conditionalFormatting sqref="AJ9">
    <cfRule type="containsText" dxfId="141" priority="195" operator="containsText" text=" ">
      <formula>NOT(ISERROR(SEARCH(" ",AJ9)))</formula>
    </cfRule>
  </conditionalFormatting>
  <conditionalFormatting sqref="AO9">
    <cfRule type="containsText" dxfId="140" priority="194" operator="containsText" text=" ">
      <formula>NOT(ISERROR(SEARCH(" ",AO9)))</formula>
    </cfRule>
  </conditionalFormatting>
  <conditionalFormatting sqref="AQ9">
    <cfRule type="containsText" dxfId="139" priority="138" operator="containsText" text=" ">
      <formula>NOT(ISERROR(SEARCH(" ",AQ9)))</formula>
    </cfRule>
  </conditionalFormatting>
  <conditionalFormatting sqref="AT9">
    <cfRule type="containsText" dxfId="138" priority="143" operator="containsText" text=" ">
      <formula>NOT(ISERROR(SEARCH(" ",AT9)))</formula>
    </cfRule>
  </conditionalFormatting>
  <conditionalFormatting sqref="AB10">
    <cfRule type="containsText" dxfId="137" priority="55" operator="containsText" text=" ">
      <formula>NOT(ISERROR(SEARCH(" ",AB10)))</formula>
    </cfRule>
  </conditionalFormatting>
  <conditionalFormatting sqref="AE10">
    <cfRule type="containsText" dxfId="136" priority="41" operator="containsText" text=" ">
      <formula>NOT(ISERROR(SEARCH(" ",AE10)))</formula>
    </cfRule>
  </conditionalFormatting>
  <conditionalFormatting sqref="U11">
    <cfRule type="containsText" dxfId="135" priority="247" operator="containsText" text=" ">
      <formula>NOT(ISERROR(SEARCH(" ",U11)))</formula>
    </cfRule>
  </conditionalFormatting>
  <conditionalFormatting sqref="AB11">
    <cfRule type="containsText" dxfId="134" priority="47" operator="containsText" text=" ">
      <formula>NOT(ISERROR(SEARCH(" ",AB11)))</formula>
    </cfRule>
  </conditionalFormatting>
  <conditionalFormatting sqref="AE11">
    <cfRule type="containsText" dxfId="133" priority="42" operator="containsText" text=" ">
      <formula>NOT(ISERROR(SEARCH(" ",AE11)))</formula>
    </cfRule>
  </conditionalFormatting>
  <conditionalFormatting sqref="AO11">
    <cfRule type="containsText" dxfId="132" priority="211" operator="containsText" text=" ">
      <formula>NOT(ISERROR(SEARCH(" ",AO11)))</formula>
    </cfRule>
  </conditionalFormatting>
  <conditionalFormatting sqref="AV11:AW11">
    <cfRule type="containsText" dxfId="131" priority="248" operator="containsText" text=" ">
      <formula>NOT(ISERROR(SEARCH(" ",AV11)))</formula>
    </cfRule>
  </conditionalFormatting>
  <conditionalFormatting sqref="S12:V12">
    <cfRule type="containsText" dxfId="130" priority="235" operator="containsText" text=" ">
      <formula>NOT(ISERROR(SEARCH(" ",S12)))</formula>
    </cfRule>
  </conditionalFormatting>
  <conditionalFormatting sqref="AB12">
    <cfRule type="containsText" dxfId="129" priority="54" operator="containsText" text=" ">
      <formula>NOT(ISERROR(SEARCH(" ",AB12)))</formula>
    </cfRule>
  </conditionalFormatting>
  <conditionalFormatting sqref="AE12">
    <cfRule type="containsText" dxfId="128" priority="40" operator="containsText" text=" ">
      <formula>NOT(ISERROR(SEARCH(" ",AE12)))</formula>
    </cfRule>
  </conditionalFormatting>
  <conditionalFormatting sqref="AL12:AP12">
    <cfRule type="containsText" dxfId="127" priority="208" operator="containsText" text=" ">
      <formula>NOT(ISERROR(SEARCH(" ",AL12)))</formula>
    </cfRule>
  </conditionalFormatting>
  <conditionalFormatting sqref="AW12">
    <cfRule type="containsText" dxfId="126" priority="246" operator="containsText" text=" ">
      <formula>NOT(ISERROR(SEARCH(" ",AW12)))</formula>
    </cfRule>
  </conditionalFormatting>
  <conditionalFormatting sqref="S13:V13">
    <cfRule type="containsText" dxfId="125" priority="232" operator="containsText" text=" ">
      <formula>NOT(ISERROR(SEARCH(" ",S13)))</formula>
    </cfRule>
  </conditionalFormatting>
  <conditionalFormatting sqref="AB13">
    <cfRule type="containsText" dxfId="124" priority="49" operator="containsText" text=" ">
      <formula>NOT(ISERROR(SEARCH(" ",AB13)))</formula>
    </cfRule>
  </conditionalFormatting>
  <conditionalFormatting sqref="AE13">
    <cfRule type="containsText" dxfId="123" priority="39" operator="containsText" text=" ">
      <formula>NOT(ISERROR(SEARCH(" ",AE13)))</formula>
    </cfRule>
  </conditionalFormatting>
  <conditionalFormatting sqref="AL13:AP13">
    <cfRule type="containsText" dxfId="122" priority="207" operator="containsText" text=" ">
      <formula>NOT(ISERROR(SEARCH(" ",AL13)))</formula>
    </cfRule>
  </conditionalFormatting>
  <conditionalFormatting sqref="AW13">
    <cfRule type="containsText" dxfId="121" priority="245" operator="containsText" text=" ">
      <formula>NOT(ISERROR(SEARCH(" ",AW13)))</formula>
    </cfRule>
  </conditionalFormatting>
  <conditionalFormatting sqref="I14">
    <cfRule type="containsText" dxfId="120" priority="253" operator="containsText" text=" ">
      <formula>NOT(ISERROR(SEARCH(" ",I14)))</formula>
    </cfRule>
  </conditionalFormatting>
  <conditionalFormatting sqref="M14">
    <cfRule type="containsText" dxfId="119" priority="257" operator="containsText" text=" ">
      <formula>NOT(ISERROR(SEARCH(" ",M14)))</formula>
    </cfRule>
  </conditionalFormatting>
  <conditionalFormatting sqref="S14:V14">
    <cfRule type="containsText" dxfId="118" priority="231" operator="containsText" text=" ">
      <formula>NOT(ISERROR(SEARCH(" ",S14)))</formula>
    </cfRule>
  </conditionalFormatting>
  <conditionalFormatting sqref="W14">
    <cfRule type="containsText" dxfId="117" priority="26" operator="containsText" text=" ">
      <formula>NOT(ISERROR(SEARCH(" ",W14)))</formula>
    </cfRule>
  </conditionalFormatting>
  <conditionalFormatting sqref="AB14">
    <cfRule type="containsText" dxfId="116" priority="53" operator="containsText" text=" ">
      <formula>NOT(ISERROR(SEARCH(" ",AB14)))</formula>
    </cfRule>
  </conditionalFormatting>
  <conditionalFormatting sqref="AE14">
    <cfRule type="containsText" dxfId="115" priority="38" operator="containsText" text=" ">
      <formula>NOT(ISERROR(SEARCH(" ",AE14)))</formula>
    </cfRule>
  </conditionalFormatting>
  <conditionalFormatting sqref="AL14:AP14">
    <cfRule type="containsText" dxfId="114" priority="206" operator="containsText" text=" ">
      <formula>NOT(ISERROR(SEARCH(" ",AL14)))</formula>
    </cfRule>
  </conditionalFormatting>
  <conditionalFormatting sqref="AW14">
    <cfRule type="containsText" dxfId="113" priority="244" operator="containsText" text=" ">
      <formula>NOT(ISERROR(SEARCH(" ",AW14)))</formula>
    </cfRule>
  </conditionalFormatting>
  <conditionalFormatting sqref="I15">
    <cfRule type="containsText" dxfId="112" priority="216" operator="containsText" text=" ">
      <formula>NOT(ISERROR(SEARCH(" ",I15)))</formula>
    </cfRule>
  </conditionalFormatting>
  <conditionalFormatting sqref="M15">
    <cfRule type="containsText" dxfId="111" priority="256" operator="containsText" text=" ">
      <formula>NOT(ISERROR(SEARCH(" ",M15)))</formula>
    </cfRule>
  </conditionalFormatting>
  <conditionalFormatting sqref="S15:V15">
    <cfRule type="containsText" dxfId="110" priority="230" operator="containsText" text=" ">
      <formula>NOT(ISERROR(SEARCH(" ",S15)))</formula>
    </cfRule>
  </conditionalFormatting>
  <conditionalFormatting sqref="AB15">
    <cfRule type="containsText" dxfId="109" priority="52" operator="containsText" text=" ">
      <formula>NOT(ISERROR(SEARCH(" ",AB15)))</formula>
    </cfRule>
  </conditionalFormatting>
  <conditionalFormatting sqref="AE15">
    <cfRule type="containsText" dxfId="108" priority="37" operator="containsText" text=" ">
      <formula>NOT(ISERROR(SEARCH(" ",AE15)))</formula>
    </cfRule>
  </conditionalFormatting>
  <conditionalFormatting sqref="AL15:AP15">
    <cfRule type="containsText" dxfId="107" priority="205" operator="containsText" text=" ">
      <formula>NOT(ISERROR(SEARCH(" ",AL15)))</formula>
    </cfRule>
  </conditionalFormatting>
  <conditionalFormatting sqref="AW15">
    <cfRule type="containsText" dxfId="106" priority="243" operator="containsText" text=" ">
      <formula>NOT(ISERROR(SEARCH(" ",AW15)))</formula>
    </cfRule>
  </conditionalFormatting>
  <conditionalFormatting sqref="I16">
    <cfRule type="containsText" dxfId="105" priority="215" operator="containsText" text=" ">
      <formula>NOT(ISERROR(SEARCH(" ",I16)))</formula>
    </cfRule>
  </conditionalFormatting>
  <conditionalFormatting sqref="S16:V16">
    <cfRule type="containsText" dxfId="104" priority="229" operator="containsText" text=" ">
      <formula>NOT(ISERROR(SEARCH(" ",S16)))</formula>
    </cfRule>
  </conditionalFormatting>
  <conditionalFormatting sqref="W16">
    <cfRule type="containsText" dxfId="103" priority="25" operator="containsText" text=" ">
      <formula>NOT(ISERROR(SEARCH(" ",W16)))</formula>
    </cfRule>
  </conditionalFormatting>
  <conditionalFormatting sqref="AB16">
    <cfRule type="containsText" dxfId="102" priority="51" operator="containsText" text=" ">
      <formula>NOT(ISERROR(SEARCH(" ",AB16)))</formula>
    </cfRule>
  </conditionalFormatting>
  <conditionalFormatting sqref="AE16">
    <cfRule type="containsText" dxfId="101" priority="36" operator="containsText" text=" ">
      <formula>NOT(ISERROR(SEARCH(" ",AE16)))</formula>
    </cfRule>
  </conditionalFormatting>
  <conditionalFormatting sqref="AL16:AP16">
    <cfRule type="containsText" dxfId="100" priority="204" operator="containsText" text=" ">
      <formula>NOT(ISERROR(SEARCH(" ",AL16)))</formula>
    </cfRule>
  </conditionalFormatting>
  <conditionalFormatting sqref="M17">
    <cfRule type="containsText" dxfId="99" priority="124" operator="containsText" text=" ">
      <formula>NOT(ISERROR(SEARCH(" ",M17)))</formula>
    </cfRule>
  </conditionalFormatting>
  <conditionalFormatting sqref="W17">
    <cfRule type="containsText" dxfId="98" priority="28" operator="containsText" text=" ">
      <formula>NOT(ISERROR(SEARCH(" ",W17)))</formula>
    </cfRule>
  </conditionalFormatting>
  <conditionalFormatting sqref="Z17">
    <cfRule type="containsText" dxfId="97" priority="22" operator="containsText" text=" ">
      <formula>NOT(ISERROR(SEARCH(" ",Z17)))</formula>
    </cfRule>
  </conditionalFormatting>
  <conditionalFormatting sqref="AB17">
    <cfRule type="containsText" dxfId="96" priority="48" operator="containsText" text=" ">
      <formula>NOT(ISERROR(SEARCH(" ",AB17)))</formula>
    </cfRule>
  </conditionalFormatting>
  <conditionalFormatting sqref="AE17">
    <cfRule type="containsText" dxfId="95" priority="35" operator="containsText" text=" ">
      <formula>NOT(ISERROR(SEARCH(" ",AE17)))</formula>
    </cfRule>
  </conditionalFormatting>
  <conditionalFormatting sqref="AG17:AK17">
    <cfRule type="containsText" dxfId="94" priority="129" operator="containsText" text=" ">
      <formula>NOT(ISERROR(SEARCH(" ",AG17)))</formula>
    </cfRule>
  </conditionalFormatting>
  <conditionalFormatting sqref="AL17:AP17">
    <cfRule type="containsText" dxfId="93" priority="130" operator="containsText" text=" ">
      <formula>NOT(ISERROR(SEARCH(" ",AL17)))</formula>
    </cfRule>
  </conditionalFormatting>
  <conditionalFormatting sqref="AQ17:AU17">
    <cfRule type="containsText" dxfId="92" priority="125" operator="containsText" text=" ">
      <formula>NOT(ISERROR(SEARCH(" ",AQ17)))</formula>
    </cfRule>
  </conditionalFormatting>
  <conditionalFormatting sqref="Z18">
    <cfRule type="containsText" dxfId="91" priority="20" operator="containsText" text=" ">
      <formula>NOT(ISERROR(SEARCH(" ",Z18)))</formula>
    </cfRule>
  </conditionalFormatting>
  <conditionalFormatting sqref="AB18">
    <cfRule type="containsText" dxfId="90" priority="45" operator="containsText" text=" ">
      <formula>NOT(ISERROR(SEARCH(" ",AB18)))</formula>
    </cfRule>
  </conditionalFormatting>
  <conditionalFormatting sqref="AE18">
    <cfRule type="containsText" dxfId="89" priority="34" operator="containsText" text=" ">
      <formula>NOT(ISERROR(SEARCH(" ",AE18)))</formula>
    </cfRule>
  </conditionalFormatting>
  <conditionalFormatting sqref="AG18:AK18">
    <cfRule type="containsText" dxfId="88" priority="99" operator="containsText" text=" ">
      <formula>NOT(ISERROR(SEARCH(" ",AG18)))</formula>
    </cfRule>
  </conditionalFormatting>
  <conditionalFormatting sqref="AL18:AP18">
    <cfRule type="containsText" dxfId="87" priority="100" operator="containsText" text=" ">
      <formula>NOT(ISERROR(SEARCH(" ",AL18)))</formula>
    </cfRule>
  </conditionalFormatting>
  <conditionalFormatting sqref="AQ18:AU18">
    <cfRule type="containsText" dxfId="86" priority="98" operator="containsText" text=" ">
      <formula>NOT(ISERROR(SEARCH(" ",AQ18)))</formula>
    </cfRule>
  </conditionalFormatting>
  <conditionalFormatting sqref="O19">
    <cfRule type="containsText" dxfId="85" priority="123" operator="containsText" text=" ">
      <formula>NOT(ISERROR(SEARCH(" ",O19)))</formula>
    </cfRule>
  </conditionalFormatting>
  <conditionalFormatting sqref="Z19">
    <cfRule type="containsText" dxfId="84" priority="19" operator="containsText" text=" ">
      <formula>NOT(ISERROR(SEARCH(" ",Z19)))</formula>
    </cfRule>
  </conditionalFormatting>
  <conditionalFormatting sqref="AB19">
    <cfRule type="containsText" dxfId="83" priority="46" operator="containsText" text=" ">
      <formula>NOT(ISERROR(SEARCH(" ",AB19)))</formula>
    </cfRule>
  </conditionalFormatting>
  <conditionalFormatting sqref="AE19">
    <cfRule type="containsText" dxfId="82" priority="33" operator="containsText" text=" ">
      <formula>NOT(ISERROR(SEARCH(" ",AE19)))</formula>
    </cfRule>
  </conditionalFormatting>
  <conditionalFormatting sqref="AG19:AK19">
    <cfRule type="containsText" dxfId="81" priority="135" operator="containsText" text=" ">
      <formula>NOT(ISERROR(SEARCH(" ",AG19)))</formula>
    </cfRule>
  </conditionalFormatting>
  <conditionalFormatting sqref="AL19:AP19">
    <cfRule type="containsText" dxfId="80" priority="136" operator="containsText" text=" ">
      <formula>NOT(ISERROR(SEARCH(" ",AL19)))</formula>
    </cfRule>
  </conditionalFormatting>
  <conditionalFormatting sqref="AQ19:AU19">
    <cfRule type="containsText" dxfId="79" priority="126" operator="containsText" text=" ">
      <formula>NOT(ISERROR(SEARCH(" ",AQ19)))</formula>
    </cfRule>
  </conditionalFormatting>
  <conditionalFormatting sqref="D20:E20">
    <cfRule type="containsText" dxfId="78" priority="102" operator="containsText" text=" ">
      <formula>NOT(ISERROR(SEARCH(" ",D20)))</formula>
    </cfRule>
  </conditionalFormatting>
  <conditionalFormatting sqref="O20">
    <cfRule type="containsText" dxfId="77" priority="118" operator="containsText" text=" ">
      <formula>NOT(ISERROR(SEARCH(" ",O20)))</formula>
    </cfRule>
  </conditionalFormatting>
  <conditionalFormatting sqref="Z20">
    <cfRule type="containsText" dxfId="76" priority="17" operator="containsText" text=" ">
      <formula>NOT(ISERROR(SEARCH(" ",Z20)))</formula>
    </cfRule>
  </conditionalFormatting>
  <conditionalFormatting sqref="AB20">
    <cfRule type="containsText" dxfId="75" priority="44" operator="containsText" text=" ">
      <formula>NOT(ISERROR(SEARCH(" ",AB20)))</formula>
    </cfRule>
  </conditionalFormatting>
  <conditionalFormatting sqref="AE20">
    <cfRule type="containsText" dxfId="74" priority="31" operator="containsText" text=" ">
      <formula>NOT(ISERROR(SEARCH(" ",AE20)))</formula>
    </cfRule>
  </conditionalFormatting>
  <conditionalFormatting sqref="AG20:AK20">
    <cfRule type="containsText" dxfId="73" priority="120" operator="containsText" text=" ">
      <formula>NOT(ISERROR(SEARCH(" ",AG20)))</formula>
    </cfRule>
  </conditionalFormatting>
  <conditionalFormatting sqref="AL20:AP20">
    <cfRule type="containsText" dxfId="72" priority="121" operator="containsText" text=" ">
      <formula>NOT(ISERROR(SEARCH(" ",AL20)))</formula>
    </cfRule>
  </conditionalFormatting>
  <conditionalFormatting sqref="AQ20:AU20">
    <cfRule type="containsText" dxfId="71" priority="119" operator="containsText" text=" ">
      <formula>NOT(ISERROR(SEARCH(" ",AQ20)))</formula>
    </cfRule>
  </conditionalFormatting>
  <conditionalFormatting sqref="D21:E21">
    <cfRule type="containsText" dxfId="70" priority="101" operator="containsText" text=" ">
      <formula>NOT(ISERROR(SEARCH(" ",D21)))</formula>
    </cfRule>
  </conditionalFormatting>
  <conditionalFormatting sqref="O21">
    <cfRule type="containsText" dxfId="69" priority="113" operator="containsText" text=" ">
      <formula>NOT(ISERROR(SEARCH(" ",O21)))</formula>
    </cfRule>
  </conditionalFormatting>
  <conditionalFormatting sqref="Z21">
    <cfRule type="containsText" dxfId="68" priority="18" operator="containsText" text=" ">
      <formula>NOT(ISERROR(SEARCH(" ",Z21)))</formula>
    </cfRule>
  </conditionalFormatting>
  <conditionalFormatting sqref="AB21">
    <cfRule type="containsText" dxfId="67" priority="43" operator="containsText" text=" ">
      <formula>NOT(ISERROR(SEARCH(" ",AB21)))</formula>
    </cfRule>
  </conditionalFormatting>
  <conditionalFormatting sqref="AE21">
    <cfRule type="containsText" dxfId="66" priority="32" operator="containsText" text=" ">
      <formula>NOT(ISERROR(SEARCH(" ",AE21)))</formula>
    </cfRule>
  </conditionalFormatting>
  <conditionalFormatting sqref="AG21:AK21">
    <cfRule type="containsText" dxfId="65" priority="115" operator="containsText" text=" ">
      <formula>NOT(ISERROR(SEARCH(" ",AG21)))</formula>
    </cfRule>
  </conditionalFormatting>
  <conditionalFormatting sqref="AL21:AP21">
    <cfRule type="containsText" dxfId="64" priority="116" operator="containsText" text=" ">
      <formula>NOT(ISERROR(SEARCH(" ",AL21)))</formula>
    </cfRule>
  </conditionalFormatting>
  <conditionalFormatting sqref="AQ21:AU21">
    <cfRule type="containsText" dxfId="63" priority="114" operator="containsText" text=" ">
      <formula>NOT(ISERROR(SEARCH(" ",AQ21)))</formula>
    </cfRule>
  </conditionalFormatting>
  <conditionalFormatting sqref="W22">
    <cfRule type="containsText" dxfId="62" priority="11" operator="containsText" text=" ">
      <formula>NOT(ISERROR(SEARCH(" ",W22)))</formula>
    </cfRule>
  </conditionalFormatting>
  <conditionalFormatting sqref="Z22">
    <cfRule type="containsText" dxfId="61" priority="21" operator="containsText" text=" ">
      <formula>NOT(ISERROR(SEARCH(" ",Z22)))</formula>
    </cfRule>
  </conditionalFormatting>
  <conditionalFormatting sqref="AB22">
    <cfRule type="containsText" dxfId="60" priority="12" operator="containsText" text=" ">
      <formula>NOT(ISERROR(SEARCH(" ",AB22)))</formula>
    </cfRule>
  </conditionalFormatting>
  <conditionalFormatting sqref="AE22">
    <cfRule type="containsText" dxfId="59" priority="30" operator="containsText" text=" ">
      <formula>NOT(ISERROR(SEARCH(" ",AE22)))</formula>
    </cfRule>
  </conditionalFormatting>
  <conditionalFormatting sqref="AG22:AK22">
    <cfRule type="containsText" dxfId="58" priority="110" operator="containsText" text=" ">
      <formula>NOT(ISERROR(SEARCH(" ",AG22)))</formula>
    </cfRule>
  </conditionalFormatting>
  <conditionalFormatting sqref="AL22:AP22">
    <cfRule type="containsText" dxfId="57" priority="111" operator="containsText" text=" ">
      <formula>NOT(ISERROR(SEARCH(" ",AL22)))</formula>
    </cfRule>
  </conditionalFormatting>
  <conditionalFormatting sqref="AQ22:AU22">
    <cfRule type="containsText" dxfId="56" priority="108" operator="containsText" text=" ">
      <formula>NOT(ISERROR(SEARCH(" ",AQ22)))</formula>
    </cfRule>
  </conditionalFormatting>
  <conditionalFormatting sqref="B19:B22">
    <cfRule type="containsText" dxfId="55" priority="107" operator="containsText" text=" ">
      <formula>NOT(ISERROR(SEARCH(" ",B19)))</formula>
    </cfRule>
  </conditionalFormatting>
  <conditionalFormatting sqref="B23:B24">
    <cfRule type="containsText" dxfId="54" priority="106" operator="containsText" text=" ">
      <formula>NOT(ISERROR(SEARCH(" ",B23)))</formula>
    </cfRule>
  </conditionalFormatting>
  <conditionalFormatting sqref="N1:N2">
    <cfRule type="containsText" dxfId="53" priority="7" operator="containsText" text=" ">
      <formula>NOT(ISERROR(SEARCH(" ",N1)))</formula>
    </cfRule>
  </conditionalFormatting>
  <conditionalFormatting sqref="N3:N4">
    <cfRule type="containsText" dxfId="52" priority="5" operator="containsText" text=" ">
      <formula>NOT(ISERROR(SEARCH(" ",N3)))</formula>
    </cfRule>
  </conditionalFormatting>
  <conditionalFormatting sqref="Q1:Q4">
    <cfRule type="containsText" dxfId="51" priority="250" operator="containsText" text=" ">
      <formula>NOT(ISERROR(SEARCH(" ",Q1)))</formula>
    </cfRule>
  </conditionalFormatting>
  <conditionalFormatting sqref="W10:W12">
    <cfRule type="containsText" dxfId="50" priority="27" operator="containsText" text=" ">
      <formula>NOT(ISERROR(SEARCH(" ",W10)))</formula>
    </cfRule>
  </conditionalFormatting>
  <conditionalFormatting sqref="W18:W21">
    <cfRule type="containsText" dxfId="49" priority="24" operator="containsText" text=" ">
      <formula>NOT(ISERROR(SEARCH(" ",W18)))</formula>
    </cfRule>
  </conditionalFormatting>
  <conditionalFormatting sqref="Z10:Z16">
    <cfRule type="containsText" dxfId="48" priority="23" operator="containsText" text=" ">
      <formula>NOT(ISERROR(SEARCH(" ",Z10)))</formula>
    </cfRule>
  </conditionalFormatting>
  <conditionalFormatting sqref="A24 C1:E8 C23:I24 C13:H16 C9 C22 M23:N24 F4:F8 G1:H3 M13 I19:I21 M16 M5:M9 G4:I9 L4 H18:I18 H20 O22:O24">
    <cfRule type="containsText" dxfId="47" priority="258" operator="containsText" text=" ">
      <formula>NOT(ISERROR(SEARCH(" ",A1)))</formula>
    </cfRule>
  </conditionalFormatting>
  <conditionalFormatting sqref="A7:A22 B7:B17 D10:F17 A1:B6 C10:C12 M2 M10:M12 J14:J22 J5:L13 G10:I12 Q10:Q14 AF10:AK16 AC10:AD16 AC9:AF9 AX4:BB27 R12:R16 AV16:AW17 AA10:AA16 O1:O16 X10:Y16 AV12:AV15 AQ10:AU16">
    <cfRule type="containsText" dxfId="46" priority="187" operator="containsText" text=" ">
      <formula>NOT(ISERROR(SEARCH(" ",A1)))</formula>
    </cfRule>
  </conditionalFormatting>
  <conditionalFormatting sqref="I1 I13 I3">
    <cfRule type="containsText" dxfId="45" priority="254" operator="containsText" text=" ">
      <formula>NOT(ISERROR(SEARCH(" ",I1)))</formula>
    </cfRule>
  </conditionalFormatting>
  <conditionalFormatting sqref="J1:K3">
    <cfRule type="containsText" dxfId="44" priority="234" operator="containsText" text=" ">
      <formula>NOT(ISERROR(SEARCH(" ",J1)))</formula>
    </cfRule>
  </conditionalFormatting>
  <conditionalFormatting sqref="R1:V2 R11:T11 R10:V10 AV10:AW10 AV1:AX3 AV4:AW4 R3 V11 R4:V4">
    <cfRule type="containsText" dxfId="43" priority="242" operator="containsText" text=" ">
      <formula>NOT(ISERROR(SEARCH(" ",R1)))</formula>
    </cfRule>
  </conditionalFormatting>
  <conditionalFormatting sqref="W1:AA2 W3 W4:Z4">
    <cfRule type="containsText" dxfId="42" priority="239" operator="containsText" text=" ">
      <formula>NOT(ISERROR(SEARCH(" ",W1)))</formula>
    </cfRule>
  </conditionalFormatting>
  <conditionalFormatting sqref="AB1:AF2 AB4:AE4 AB3">
    <cfRule type="containsText" dxfId="41" priority="237" operator="containsText" text=" ">
      <formula>NOT(ISERROR(SEARCH(" ",AB1)))</formula>
    </cfRule>
  </conditionalFormatting>
  <conditionalFormatting sqref="AG1:AK2 AG3 AG4:AJ4">
    <cfRule type="containsText" dxfId="40" priority="213" operator="containsText" text=" ">
      <formula>NOT(ISERROR(SEARCH(" ",AG1)))</formula>
    </cfRule>
  </conditionalFormatting>
  <conditionalFormatting sqref="AL1:AP2 AL10:AP10 AL11:AN11 AL4:AO4 AL3 AP11">
    <cfRule type="containsText" dxfId="39" priority="210" operator="containsText" text=" ">
      <formula>NOT(ISERROR(SEARCH(" ",AL1)))</formula>
    </cfRule>
  </conditionalFormatting>
  <conditionalFormatting sqref="AQ1:AU2 AQ3 AQ4:AT4">
    <cfRule type="containsText" dxfId="38" priority="148" operator="containsText" text=" ">
      <formula>NOT(ISERROR(SEARCH(" ",AQ1)))</formula>
    </cfRule>
  </conditionalFormatting>
  <conditionalFormatting sqref="A23 D22:J22 M22 G18:G21 H19 H21 G17:I17 I2">
    <cfRule type="containsText" dxfId="37" priority="228" operator="containsText" text=" ">
      <formula>NOT(ISERROR(SEARCH(" ",A2)))</formula>
    </cfRule>
  </conditionalFormatting>
  <conditionalFormatting sqref="K22:L22 K14:L16 J23:L24 AV5:AW9 P22:Q23 P5:Q9 P15:Q16">
    <cfRule type="containsText" dxfId="36" priority="255" operator="containsText" text=" ">
      <formula>NOT(ISERROR(SEARCH(" ",J5)))</formula>
    </cfRule>
  </conditionalFormatting>
  <conditionalFormatting sqref="AB5:AF8">
    <cfRule type="containsText" dxfId="35" priority="217" operator="containsText" text=" ">
      <formula>NOT(ISERROR(SEARCH(" ",AB5)))</formula>
    </cfRule>
  </conditionalFormatting>
  <conditionalFormatting sqref="AG5:AK5 AK6:AK9 AH6:AI9">
    <cfRule type="containsText" dxfId="34" priority="203" operator="containsText" text=" ">
      <formula>NOT(ISERROR(SEARCH(" ",AG5)))</formula>
    </cfRule>
  </conditionalFormatting>
  <conditionalFormatting sqref="AL5:AP5 AP6:AP9 AM6:AN9">
    <cfRule type="containsText" dxfId="33" priority="202" operator="containsText" text=" ">
      <formula>NOT(ISERROR(SEARCH(" ",AL5)))</formula>
    </cfRule>
  </conditionalFormatting>
  <conditionalFormatting sqref="AQ5:AU5 AU6:AU9 AR6:AS9">
    <cfRule type="containsText" dxfId="32" priority="147" operator="containsText" text=" ">
      <formula>NOT(ISERROR(SEARCH(" ",AQ5)))</formula>
    </cfRule>
  </conditionalFormatting>
  <conditionalFormatting sqref="AG6 AJ6">
    <cfRule type="containsText" dxfId="31" priority="201" operator="containsText" text=" ">
      <formula>NOT(ISERROR(SEARCH(" ",AG6)))</formula>
    </cfRule>
  </conditionalFormatting>
  <conditionalFormatting sqref="AL6 AO6">
    <cfRule type="containsText" dxfId="30" priority="200" operator="containsText" text=" ">
      <formula>NOT(ISERROR(SEARCH(" ",AL6)))</formula>
    </cfRule>
  </conditionalFormatting>
  <conditionalFormatting sqref="AQ6 AT6">
    <cfRule type="containsText" dxfId="29" priority="146" operator="containsText" text=" ">
      <formula>NOT(ISERROR(SEARCH(" ",AQ6)))</formula>
    </cfRule>
  </conditionalFormatting>
  <conditionalFormatting sqref="AG7 AJ7">
    <cfRule type="containsText" dxfId="28" priority="199" operator="containsText" text=" ">
      <formula>NOT(ISERROR(SEARCH(" ",AG7)))</formula>
    </cfRule>
  </conditionalFormatting>
  <conditionalFormatting sqref="AL7 AO7">
    <cfRule type="containsText" dxfId="27" priority="198" operator="containsText" text=" ">
      <formula>NOT(ISERROR(SEARCH(" ",AL7)))</formula>
    </cfRule>
  </conditionalFormatting>
  <conditionalFormatting sqref="AQ7 AT7">
    <cfRule type="containsText" dxfId="26" priority="145" operator="containsText" text=" ">
      <formula>NOT(ISERROR(SEARCH(" ",AQ7)))</formula>
    </cfRule>
  </conditionalFormatting>
  <conditionalFormatting sqref="AG8 AJ8">
    <cfRule type="containsText" dxfId="25" priority="197" operator="containsText" text=" ">
      <formula>NOT(ISERROR(SEARCH(" ",AG8)))</formula>
    </cfRule>
  </conditionalFormatting>
  <conditionalFormatting sqref="AL8 AO8">
    <cfRule type="containsText" dxfId="24" priority="196" operator="containsText" text=" ">
      <formula>NOT(ISERROR(SEARCH(" ",AL8)))</formula>
    </cfRule>
  </conditionalFormatting>
  <conditionalFormatting sqref="AQ8 AT8">
    <cfRule type="containsText" dxfId="23" priority="144" operator="containsText" text=" ">
      <formula>NOT(ISERROR(SEARCH(" ",AQ8)))</formula>
    </cfRule>
  </conditionalFormatting>
  <conditionalFormatting sqref="W13 W15">
    <cfRule type="containsText" dxfId="22" priority="29" operator="containsText" text=" ">
      <formula>NOT(ISERROR(SEARCH(" ",W13)))</formula>
    </cfRule>
  </conditionalFormatting>
  <conditionalFormatting sqref="R17 R21 R19">
    <cfRule type="containsText" dxfId="21" priority="134" operator="containsText" text=" ">
      <formula>NOT(ISERROR(SEARCH(" ",R17)))</formula>
    </cfRule>
  </conditionalFormatting>
  <conditionalFormatting sqref="S17:V17 U18:V22 S21:T21 S19:T19">
    <cfRule type="containsText" dxfId="20" priority="133" operator="containsText" text=" ">
      <formula>NOT(ISERROR(SEARCH(" ",S17)))</formula>
    </cfRule>
  </conditionalFormatting>
  <conditionalFormatting sqref="X17:Y17 AA17:AA22 X21:Y21 X19:Y19">
    <cfRule type="containsText" dxfId="19" priority="132" operator="containsText" text=" ">
      <formula>NOT(ISERROR(SEARCH(" ",X17)))</formula>
    </cfRule>
  </conditionalFormatting>
  <conditionalFormatting sqref="AC17:AD17 AF17:AF22 AC21:AD21 AC19:AD19">
    <cfRule type="containsText" dxfId="18" priority="131" operator="containsText" text=" ">
      <formula>NOT(ISERROR(SEARCH(" ",AC17)))</formula>
    </cfRule>
  </conditionalFormatting>
  <conditionalFormatting sqref="D18:F18 F20">
    <cfRule type="containsText" dxfId="17" priority="104" operator="containsText" text=" ">
      <formula>NOT(ISERROR(SEARCH(" ",D18)))</formula>
    </cfRule>
  </conditionalFormatting>
  <conditionalFormatting sqref="R18:T18 R22:T22 R20:T20">
    <cfRule type="containsText" dxfId="16" priority="165" operator="containsText" text=" ">
      <formula>NOT(ISERROR(SEARCH(" ",R18)))</formula>
    </cfRule>
  </conditionalFormatting>
  <conditionalFormatting sqref="R23:V24 AV18:AW24">
    <cfRule type="containsText" dxfId="15" priority="249" operator="containsText" text=" ">
      <formula>NOT(ISERROR(SEARCH(" ",R18)))</formula>
    </cfRule>
  </conditionalFormatting>
  <conditionalFormatting sqref="X18:Y18 X22:Y22 X20:Y20">
    <cfRule type="containsText" dxfId="14" priority="162" operator="containsText" text=" ">
      <formula>NOT(ISERROR(SEARCH(" ",X18)))</formula>
    </cfRule>
  </conditionalFormatting>
  <conditionalFormatting sqref="AC18:AD18 AC22:AD22 AC20:AD20">
    <cfRule type="containsText" dxfId="13" priority="161" operator="containsText" text=" ">
      <formula>NOT(ISERROR(SEARCH(" ",AC18)))</formula>
    </cfRule>
  </conditionalFormatting>
  <conditionalFormatting sqref="D19:F19 F21">
    <cfRule type="containsText" dxfId="12" priority="103" operator="containsText" text=" ">
      <formula>NOT(ISERROR(SEARCH(" ",D19)))</formula>
    </cfRule>
  </conditionalFormatting>
  <conditionalFormatting sqref="K19:L19 P19">
    <cfRule type="containsText" dxfId="11" priority="122" operator="containsText" text=" ">
      <formula>NOT(ISERROR(SEARCH(" ",K19)))</formula>
    </cfRule>
  </conditionalFormatting>
  <conditionalFormatting sqref="K20:L20 P20">
    <cfRule type="containsText" dxfId="10" priority="117" operator="containsText" text=" ">
      <formula>NOT(ISERROR(SEARCH(" ",K20)))</formula>
    </cfRule>
  </conditionalFormatting>
  <conditionalFormatting sqref="K21:L21 P21">
    <cfRule type="containsText" dxfId="9" priority="112" operator="containsText" text=" ">
      <formula>NOT(ISERROR(SEARCH(" ",K21)))</formula>
    </cfRule>
  </conditionalFormatting>
  <conditionalFormatting sqref="W23:AA24">
    <cfRule type="containsText" dxfId="8" priority="240" operator="containsText" text=" ">
      <formula>NOT(ISERROR(SEARCH(" ",W23)))</formula>
    </cfRule>
  </conditionalFormatting>
  <conditionalFormatting sqref="AB23:AF23 AF24">
    <cfRule type="containsText" dxfId="7" priority="238" operator="containsText" text=" ">
      <formula>NOT(ISERROR(SEARCH(" ",AB23)))</formula>
    </cfRule>
  </conditionalFormatting>
  <conditionalFormatting sqref="AG23:AK24">
    <cfRule type="containsText" dxfId="6" priority="214" operator="containsText" text=" ">
      <formula>NOT(ISERROR(SEARCH(" ",AG23)))</formula>
    </cfRule>
  </conditionalFormatting>
  <conditionalFormatting sqref="AL23:AP24">
    <cfRule type="containsText" dxfId="5" priority="212" operator="containsText" text=" ">
      <formula>NOT(ISERROR(SEARCH(" ",AL23)))</formula>
    </cfRule>
  </conditionalFormatting>
  <conditionalFormatting sqref="AQ23:AU24">
    <cfRule type="containsText" dxfId="4" priority="149" operator="containsText" text=" ">
      <formula>NOT(ISERROR(SEARCH(" ",AQ23)))</formula>
    </cfRule>
  </conditionalFormatting>
  <conditionalFormatting sqref="R5:AF8 R10:AF22 R9:AA9 AC9:AF9">
    <cfRule type="cellIs" dxfId="3" priority="4" operator="equal">
      <formula>"钻石"</formula>
    </cfRule>
  </conditionalFormatting>
  <conditionalFormatting sqref="AB9">
    <cfRule type="containsText" dxfId="2" priority="3" operator="containsText" text=" ">
      <formula>NOT(ISERROR(SEARCH(" ",AB9)))</formula>
    </cfRule>
  </conditionalFormatting>
  <conditionalFormatting sqref="AG9">
    <cfRule type="containsText" dxfId="1" priority="2" operator="containsText" text=" ">
      <formula>NOT(ISERROR(SEARCH(" ",AG9)))</formula>
    </cfRule>
  </conditionalFormatting>
  <conditionalFormatting sqref="AL9">
    <cfRule type="containsText" dxfId="0" priority="1" operator="containsText" text=" ">
      <formula>NOT(ISERROR(SEARCH(" ",AL9)))</formula>
    </cfRule>
  </conditionalFormatting>
  <pageMargins left="0.7" right="0.7" top="0.75" bottom="0.75" header="0.3" footer="0.3"/>
  <pageSetup paperSize="9" orientation="portrait" horizontalDpi="300" verticalDpi="30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福利|Welfare</vt:lpstr>
      <vt:lpstr>每日任务|DailyTesks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jianlong wo</cp:lastModifiedBy>
  <dcterms:created xsi:type="dcterms:W3CDTF">2006-09-16T00:00:00Z</dcterms:created>
  <dcterms:modified xsi:type="dcterms:W3CDTF">2020-11-04T06:38:13Z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