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ruit\tech\json_fish_8980\DataTable\"/>
    </mc:Choice>
  </mc:AlternateContent>
  <bookViews>
    <workbookView xWindow="0" yWindow="0" windowWidth="28125" windowHeight="14340" activeTab="1"/>
  </bookViews>
  <sheets>
    <sheet name="存钱罐等级|Grade" sheetId="1" r:id="rId1"/>
    <sheet name="投喂次数|Feeding" sheetId="2" r:id="rId2"/>
    <sheet name="投喂经验|Feedingexp" sheetId="3" r:id="rId3"/>
  </sheets>
  <calcPr calcId="152511"/>
</workbook>
</file>

<file path=xl/calcChain.xml><?xml version="1.0" encoding="utf-8"?>
<calcChain xmlns="http://schemas.openxmlformats.org/spreadsheetml/2006/main">
  <c r="L24" i="1" l="1"/>
  <c r="L23" i="1" l="1"/>
  <c r="I8" i="1" l="1"/>
  <c r="I9" i="1"/>
  <c r="I10" i="1"/>
  <c r="I11" i="1"/>
  <c r="I12" i="1"/>
  <c r="I13" i="1"/>
  <c r="I14" i="1"/>
  <c r="I7" i="1"/>
  <c r="M8" i="1"/>
  <c r="M9" i="1"/>
  <c r="M10" i="1"/>
  <c r="M11" i="1"/>
  <c r="M12" i="1"/>
  <c r="M13" i="1"/>
  <c r="M14" i="1"/>
  <c r="M7" i="1"/>
  <c r="G8" i="3"/>
  <c r="E8" i="3"/>
  <c r="G7" i="3"/>
  <c r="E7" i="3"/>
  <c r="G6" i="3"/>
  <c r="I5" i="3" s="1"/>
  <c r="E6" i="3"/>
  <c r="E4" i="3" s="1"/>
  <c r="P341" i="1" s="1"/>
  <c r="G5" i="3"/>
  <c r="E5" i="3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E5" i="2"/>
  <c r="E6" i="2" s="1"/>
  <c r="E7" i="2" s="1"/>
  <c r="S346" i="1" s="1"/>
  <c r="S349" i="1"/>
  <c r="S343" i="1"/>
  <c r="S340" i="1"/>
  <c r="S335" i="1"/>
  <c r="S334" i="1"/>
  <c r="S329" i="1"/>
  <c r="S327" i="1"/>
  <c r="S326" i="1"/>
  <c r="S322" i="1"/>
  <c r="S321" i="1"/>
  <c r="S316" i="1"/>
  <c r="S315" i="1"/>
  <c r="S311" i="1"/>
  <c r="S307" i="1"/>
  <c r="S305" i="1"/>
  <c r="P305" i="1"/>
  <c r="S301" i="1"/>
  <c r="S300" i="1"/>
  <c r="S296" i="1"/>
  <c r="S294" i="1"/>
  <c r="P294" i="1"/>
  <c r="S290" i="1"/>
  <c r="S289" i="1"/>
  <c r="S285" i="1"/>
  <c r="S283" i="1"/>
  <c r="S279" i="1"/>
  <c r="S278" i="1"/>
  <c r="S272" i="1"/>
  <c r="S268" i="1"/>
  <c r="S267" i="1"/>
  <c r="S262" i="1"/>
  <c r="S261" i="1"/>
  <c r="S257" i="1"/>
  <c r="S253" i="1"/>
  <c r="S251" i="1"/>
  <c r="P251" i="1"/>
  <c r="S247" i="1"/>
  <c r="S246" i="1"/>
  <c r="S242" i="1"/>
  <c r="S240" i="1"/>
  <c r="P240" i="1"/>
  <c r="S236" i="1"/>
  <c r="S235" i="1"/>
  <c r="S230" i="1"/>
  <c r="P230" i="1"/>
  <c r="S226" i="1"/>
  <c r="S221" i="1"/>
  <c r="P221" i="1"/>
  <c r="S217" i="1"/>
  <c r="S212" i="1"/>
  <c r="P212" i="1"/>
  <c r="S208" i="1"/>
  <c r="S203" i="1"/>
  <c r="P203" i="1"/>
  <c r="S199" i="1"/>
  <c r="S194" i="1"/>
  <c r="P194" i="1"/>
  <c r="S190" i="1"/>
  <c r="S185" i="1"/>
  <c r="P185" i="1"/>
  <c r="S181" i="1"/>
  <c r="S176" i="1"/>
  <c r="P176" i="1"/>
  <c r="S172" i="1"/>
  <c r="S167" i="1"/>
  <c r="P167" i="1"/>
  <c r="S163" i="1"/>
  <c r="S158" i="1"/>
  <c r="P158" i="1"/>
  <c r="S154" i="1"/>
  <c r="S149" i="1"/>
  <c r="P149" i="1"/>
  <c r="S145" i="1"/>
  <c r="S141" i="1"/>
  <c r="S140" i="1"/>
  <c r="S138" i="1"/>
  <c r="S137" i="1"/>
  <c r="S134" i="1"/>
  <c r="S133" i="1"/>
  <c r="S130" i="1"/>
  <c r="S127" i="1"/>
  <c r="S126" i="1"/>
  <c r="S123" i="1"/>
  <c r="S122" i="1"/>
  <c r="S120" i="1"/>
  <c r="S119" i="1"/>
  <c r="P119" i="1"/>
  <c r="S116" i="1"/>
  <c r="S115" i="1"/>
  <c r="S112" i="1"/>
  <c r="P112" i="1"/>
  <c r="S111" i="1"/>
  <c r="S109" i="1"/>
  <c r="S108" i="1"/>
  <c r="S107" i="1"/>
  <c r="P106" i="1"/>
  <c r="S105" i="1"/>
  <c r="S104" i="1"/>
  <c r="S102" i="1"/>
  <c r="S101" i="1"/>
  <c r="S100" i="1"/>
  <c r="S98" i="1"/>
  <c r="S97" i="1"/>
  <c r="S94" i="1"/>
  <c r="S93" i="1"/>
  <c r="S91" i="1"/>
  <c r="S90" i="1"/>
  <c r="S89" i="1"/>
  <c r="S87" i="1"/>
  <c r="S86" i="1"/>
  <c r="S84" i="1"/>
  <c r="S83" i="1"/>
  <c r="S82" i="1"/>
  <c r="S80" i="1"/>
  <c r="S79" i="1"/>
  <c r="P79" i="1"/>
  <c r="S76" i="1"/>
  <c r="S75" i="1"/>
  <c r="S73" i="1"/>
  <c r="P73" i="1"/>
  <c r="S72" i="1"/>
  <c r="S70" i="1"/>
  <c r="S69" i="1"/>
  <c r="P69" i="1"/>
  <c r="S67" i="1"/>
  <c r="S66" i="1"/>
  <c r="S64" i="1"/>
  <c r="P64" i="1"/>
  <c r="S63" i="1"/>
  <c r="S61" i="1"/>
  <c r="S60" i="1"/>
  <c r="P60" i="1"/>
  <c r="S58" i="1"/>
  <c r="S57" i="1"/>
  <c r="S55" i="1"/>
  <c r="P55" i="1"/>
  <c r="S54" i="1"/>
  <c r="S52" i="1"/>
  <c r="S51" i="1"/>
  <c r="P51" i="1"/>
  <c r="S49" i="1"/>
  <c r="S48" i="1"/>
  <c r="S46" i="1"/>
  <c r="P46" i="1"/>
  <c r="S45" i="1"/>
  <c r="S43" i="1"/>
  <c r="S42" i="1"/>
  <c r="P42" i="1"/>
  <c r="S40" i="1"/>
  <c r="S39" i="1"/>
  <c r="S37" i="1"/>
  <c r="P37" i="1"/>
  <c r="S36" i="1"/>
  <c r="S34" i="1"/>
  <c r="S33" i="1"/>
  <c r="P33" i="1"/>
  <c r="S31" i="1"/>
  <c r="S30" i="1"/>
  <c r="S28" i="1"/>
  <c r="P28" i="1"/>
  <c r="S27" i="1"/>
  <c r="S25" i="1"/>
  <c r="S24" i="1"/>
  <c r="P24" i="1"/>
  <c r="S22" i="1"/>
  <c r="S21" i="1"/>
  <c r="S19" i="1"/>
  <c r="P19" i="1"/>
  <c r="S18" i="1"/>
  <c r="S16" i="1"/>
  <c r="S15" i="1"/>
  <c r="P15" i="1"/>
  <c r="S13" i="1"/>
  <c r="L13" i="1"/>
  <c r="J13" i="1"/>
  <c r="L12" i="1"/>
  <c r="J12" i="1"/>
  <c r="S11" i="1"/>
  <c r="L11" i="1"/>
  <c r="J11" i="1"/>
  <c r="S10" i="1"/>
  <c r="P10" i="1"/>
  <c r="L10" i="1"/>
  <c r="J10" i="1"/>
  <c r="L9" i="1"/>
  <c r="J9" i="1"/>
  <c r="S8" i="1"/>
  <c r="P8" i="1"/>
  <c r="L8" i="1"/>
  <c r="J8" i="1"/>
  <c r="S7" i="1"/>
  <c r="L7" i="1"/>
  <c r="J7" i="1"/>
  <c r="L6" i="1"/>
  <c r="J6" i="1"/>
  <c r="S5" i="1"/>
  <c r="L5" i="1"/>
  <c r="K5" i="1"/>
  <c r="K6" i="1" s="1"/>
  <c r="K7" i="1" s="1"/>
  <c r="K8" i="1" s="1"/>
  <c r="K9" i="1" s="1"/>
  <c r="K10" i="1" s="1"/>
  <c r="K11" i="1" s="1"/>
  <c r="K12" i="1" s="1"/>
  <c r="K13" i="1" s="1"/>
  <c r="J5" i="1"/>
  <c r="P16" i="1" l="1"/>
  <c r="P30" i="1"/>
  <c r="P43" i="1"/>
  <c r="P57" i="1"/>
  <c r="P66" i="1"/>
  <c r="P80" i="1"/>
  <c r="P160" i="1"/>
  <c r="P187" i="1"/>
  <c r="P214" i="1"/>
  <c r="P264" i="1"/>
  <c r="P275" i="1"/>
  <c r="P18" i="1"/>
  <c r="P27" i="1"/>
  <c r="P31" i="1"/>
  <c r="P36" i="1"/>
  <c r="P45" i="1"/>
  <c r="P49" i="1"/>
  <c r="P54" i="1"/>
  <c r="P58" i="1"/>
  <c r="P63" i="1"/>
  <c r="P67" i="1"/>
  <c r="P72" i="1"/>
  <c r="P98" i="1"/>
  <c r="P116" i="1"/>
  <c r="P236" i="1"/>
  <c r="P279" i="1"/>
  <c r="P290" i="1"/>
  <c r="P347" i="1"/>
  <c r="P324" i="1"/>
  <c r="P317" i="1"/>
  <c r="P306" i="1"/>
  <c r="P299" i="1"/>
  <c r="P288" i="1"/>
  <c r="P281" i="1"/>
  <c r="P270" i="1"/>
  <c r="P263" i="1"/>
  <c r="P252" i="1"/>
  <c r="P245" i="1"/>
  <c r="P234" i="1"/>
  <c r="P231" i="1"/>
  <c r="P228" i="1"/>
  <c r="P225" i="1"/>
  <c r="P222" i="1"/>
  <c r="P219" i="1"/>
  <c r="P216" i="1"/>
  <c r="P213" i="1"/>
  <c r="P210" i="1"/>
  <c r="P207" i="1"/>
  <c r="P204" i="1"/>
  <c r="P201" i="1"/>
  <c r="P198" i="1"/>
  <c r="P195" i="1"/>
  <c r="P192" i="1"/>
  <c r="P189" i="1"/>
  <c r="P186" i="1"/>
  <c r="P183" i="1"/>
  <c r="P180" i="1"/>
  <c r="P177" i="1"/>
  <c r="P174" i="1"/>
  <c r="P171" i="1"/>
  <c r="P168" i="1"/>
  <c r="P165" i="1"/>
  <c r="P162" i="1"/>
  <c r="P159" i="1"/>
  <c r="P156" i="1"/>
  <c r="P153" i="1"/>
  <c r="P150" i="1"/>
  <c r="P147" i="1"/>
  <c r="P144" i="1"/>
  <c r="P141" i="1"/>
  <c r="P138" i="1"/>
  <c r="P135" i="1"/>
  <c r="P132" i="1"/>
  <c r="P129" i="1"/>
  <c r="P126" i="1"/>
  <c r="P123" i="1"/>
  <c r="P120" i="1"/>
  <c r="P117" i="1"/>
  <c r="P114" i="1"/>
  <c r="P111" i="1"/>
  <c r="P108" i="1"/>
  <c r="P105" i="1"/>
  <c r="P102" i="1"/>
  <c r="P99" i="1"/>
  <c r="P96" i="1"/>
  <c r="P93" i="1"/>
  <c r="P90" i="1"/>
  <c r="P87" i="1"/>
  <c r="P84" i="1"/>
  <c r="P81" i="1"/>
  <c r="P78" i="1"/>
  <c r="P75" i="1"/>
  <c r="P338" i="1"/>
  <c r="P329" i="1"/>
  <c r="P321" i="1"/>
  <c r="P314" i="1"/>
  <c r="P303" i="1"/>
  <c r="P296" i="1"/>
  <c r="P285" i="1"/>
  <c r="P278" i="1"/>
  <c r="P267" i="1"/>
  <c r="P260" i="1"/>
  <c r="P249" i="1"/>
  <c r="P242" i="1"/>
  <c r="P308" i="1"/>
  <c r="P302" i="1"/>
  <c r="P297" i="1"/>
  <c r="P291" i="1"/>
  <c r="P254" i="1"/>
  <c r="P248" i="1"/>
  <c r="P243" i="1"/>
  <c r="P237" i="1"/>
  <c r="P139" i="1"/>
  <c r="P128" i="1"/>
  <c r="P121" i="1"/>
  <c r="P110" i="1"/>
  <c r="P103" i="1"/>
  <c r="P92" i="1"/>
  <c r="P85" i="1"/>
  <c r="P74" i="1"/>
  <c r="P71" i="1"/>
  <c r="P68" i="1"/>
  <c r="P65" i="1"/>
  <c r="P62" i="1"/>
  <c r="P59" i="1"/>
  <c r="P56" i="1"/>
  <c r="P53" i="1"/>
  <c r="P50" i="1"/>
  <c r="P47" i="1"/>
  <c r="P44" i="1"/>
  <c r="P41" i="1"/>
  <c r="P38" i="1"/>
  <c r="P35" i="1"/>
  <c r="P32" i="1"/>
  <c r="P29" i="1"/>
  <c r="P26" i="1"/>
  <c r="P23" i="1"/>
  <c r="P20" i="1"/>
  <c r="P17" i="1"/>
  <c r="P14" i="1"/>
  <c r="P12" i="1"/>
  <c r="P9" i="1"/>
  <c r="P6" i="1"/>
  <c r="P323" i="1"/>
  <c r="P312" i="1"/>
  <c r="P332" i="1"/>
  <c r="P326" i="1"/>
  <c r="P320" i="1"/>
  <c r="P315" i="1"/>
  <c r="P309" i="1"/>
  <c r="P272" i="1"/>
  <c r="P266" i="1"/>
  <c r="P261" i="1"/>
  <c r="P255" i="1"/>
  <c r="P140" i="1"/>
  <c r="P133" i="1"/>
  <c r="P122" i="1"/>
  <c r="P115" i="1"/>
  <c r="P104" i="1"/>
  <c r="P293" i="1"/>
  <c r="P287" i="1"/>
  <c r="P282" i="1"/>
  <c r="P276" i="1"/>
  <c r="P239" i="1"/>
  <c r="P233" i="1"/>
  <c r="P229" i="1"/>
  <c r="P224" i="1"/>
  <c r="P220" i="1"/>
  <c r="P215" i="1"/>
  <c r="P211" i="1"/>
  <c r="P206" i="1"/>
  <c r="P202" i="1"/>
  <c r="P197" i="1"/>
  <c r="P193" i="1"/>
  <c r="P188" i="1"/>
  <c r="P184" i="1"/>
  <c r="P179" i="1"/>
  <c r="P175" i="1"/>
  <c r="P170" i="1"/>
  <c r="P166" i="1"/>
  <c r="P161" i="1"/>
  <c r="P157" i="1"/>
  <c r="P152" i="1"/>
  <c r="P148" i="1"/>
  <c r="P143" i="1"/>
  <c r="P136" i="1"/>
  <c r="P125" i="1"/>
  <c r="P118" i="1"/>
  <c r="P107" i="1"/>
  <c r="P100" i="1"/>
  <c r="P89" i="1"/>
  <c r="P82" i="1"/>
  <c r="P5" i="1"/>
  <c r="Q5" i="1" s="1"/>
  <c r="R5" i="1" s="1"/>
  <c r="P318" i="1"/>
  <c r="P95" i="1"/>
  <c r="P127" i="1"/>
  <c r="P134" i="1"/>
  <c r="P273" i="1"/>
  <c r="P284" i="1"/>
  <c r="P350" i="1"/>
  <c r="P7" i="1"/>
  <c r="P25" i="1"/>
  <c r="P39" i="1"/>
  <c r="P52" i="1"/>
  <c r="P91" i="1"/>
  <c r="P97" i="1"/>
  <c r="P113" i="1"/>
  <c r="P142" i="1"/>
  <c r="P169" i="1"/>
  <c r="P205" i="1"/>
  <c r="P11" i="1"/>
  <c r="P13" i="1"/>
  <c r="P22" i="1"/>
  <c r="P40" i="1"/>
  <c r="P77" i="1"/>
  <c r="P83" i="1"/>
  <c r="P88" i="1"/>
  <c r="P94" i="1"/>
  <c r="P124" i="1"/>
  <c r="P131" i="1"/>
  <c r="P146" i="1"/>
  <c r="P155" i="1"/>
  <c r="P164" i="1"/>
  <c r="P173" i="1"/>
  <c r="P182" i="1"/>
  <c r="P191" i="1"/>
  <c r="P200" i="1"/>
  <c r="P209" i="1"/>
  <c r="P218" i="1"/>
  <c r="P227" i="1"/>
  <c r="P258" i="1"/>
  <c r="P269" i="1"/>
  <c r="P101" i="1"/>
  <c r="P335" i="1"/>
  <c r="P21" i="1"/>
  <c r="P34" i="1"/>
  <c r="P48" i="1"/>
  <c r="P61" i="1"/>
  <c r="P70" i="1"/>
  <c r="P86" i="1"/>
  <c r="P151" i="1"/>
  <c r="P178" i="1"/>
  <c r="P196" i="1"/>
  <c r="P223" i="1"/>
  <c r="P232" i="1"/>
  <c r="P76" i="1"/>
  <c r="P109" i="1"/>
  <c r="P130" i="1"/>
  <c r="P137" i="1"/>
  <c r="P145" i="1"/>
  <c r="P154" i="1"/>
  <c r="P163" i="1"/>
  <c r="P172" i="1"/>
  <c r="P181" i="1"/>
  <c r="P190" i="1"/>
  <c r="P199" i="1"/>
  <c r="P208" i="1"/>
  <c r="P217" i="1"/>
  <c r="P226" i="1"/>
  <c r="P246" i="1"/>
  <c r="P257" i="1"/>
  <c r="P300" i="1"/>
  <c r="P311" i="1"/>
  <c r="S6" i="1"/>
  <c r="S9" i="1"/>
  <c r="S12" i="1"/>
  <c r="S14" i="1"/>
  <c r="S17" i="1"/>
  <c r="S20" i="1"/>
  <c r="S23" i="1"/>
  <c r="S26" i="1"/>
  <c r="S29" i="1"/>
  <c r="S32" i="1"/>
  <c r="S35" i="1"/>
  <c r="S38" i="1"/>
  <c r="S41" i="1"/>
  <c r="S44" i="1"/>
  <c r="S47" i="1"/>
  <c r="S50" i="1"/>
  <c r="S53" i="1"/>
  <c r="S56" i="1"/>
  <c r="S59" i="1"/>
  <c r="S62" i="1"/>
  <c r="S65" i="1"/>
  <c r="S68" i="1"/>
  <c r="S71" i="1"/>
  <c r="S74" i="1"/>
  <c r="S78" i="1"/>
  <c r="S85" i="1"/>
  <c r="S92" i="1"/>
  <c r="S96" i="1"/>
  <c r="S103" i="1"/>
  <c r="S110" i="1"/>
  <c r="S114" i="1"/>
  <c r="S121" i="1"/>
  <c r="S128" i="1"/>
  <c r="S132" i="1"/>
  <c r="S139" i="1"/>
  <c r="S243" i="1"/>
  <c r="S249" i="1"/>
  <c r="S254" i="1"/>
  <c r="S260" i="1"/>
  <c r="S265" i="1"/>
  <c r="S271" i="1"/>
  <c r="S297" i="1"/>
  <c r="S303" i="1"/>
  <c r="S308" i="1"/>
  <c r="S314" i="1"/>
  <c r="S319" i="1"/>
  <c r="S325" i="1"/>
  <c r="S331" i="1"/>
  <c r="S338" i="1"/>
  <c r="S345" i="1"/>
  <c r="S118" i="1"/>
  <c r="S125" i="1"/>
  <c r="S129" i="1"/>
  <c r="S136" i="1"/>
  <c r="S143" i="1"/>
  <c r="S148" i="1"/>
  <c r="S152" i="1"/>
  <c r="S157" i="1"/>
  <c r="S161" i="1"/>
  <c r="S166" i="1"/>
  <c r="S170" i="1"/>
  <c r="S175" i="1"/>
  <c r="S179" i="1"/>
  <c r="S184" i="1"/>
  <c r="S188" i="1"/>
  <c r="S193" i="1"/>
  <c r="S197" i="1"/>
  <c r="S202" i="1"/>
  <c r="S206" i="1"/>
  <c r="S211" i="1"/>
  <c r="S215" i="1"/>
  <c r="S220" i="1"/>
  <c r="S224" i="1"/>
  <c r="S229" i="1"/>
  <c r="S233" i="1"/>
  <c r="S239" i="1"/>
  <c r="S244" i="1"/>
  <c r="S250" i="1"/>
  <c r="S276" i="1"/>
  <c r="S282" i="1"/>
  <c r="S287" i="1"/>
  <c r="S293" i="1"/>
  <c r="S298" i="1"/>
  <c r="S304" i="1"/>
  <c r="S339" i="1"/>
  <c r="S341" i="1"/>
  <c r="S337" i="1"/>
  <c r="S332" i="1"/>
  <c r="S328" i="1"/>
  <c r="S320" i="1"/>
  <c r="S313" i="1"/>
  <c r="S309" i="1"/>
  <c r="S302" i="1"/>
  <c r="S295" i="1"/>
  <c r="S291" i="1"/>
  <c r="S284" i="1"/>
  <c r="S277" i="1"/>
  <c r="S273" i="1"/>
  <c r="S266" i="1"/>
  <c r="S259" i="1"/>
  <c r="S255" i="1"/>
  <c r="S248" i="1"/>
  <c r="S241" i="1"/>
  <c r="S237" i="1"/>
  <c r="S347" i="1"/>
  <c r="S342" i="1"/>
  <c r="S333" i="1"/>
  <c r="S324" i="1"/>
  <c r="S317" i="1"/>
  <c r="S310" i="1"/>
  <c r="S306" i="1"/>
  <c r="S299" i="1"/>
  <c r="S292" i="1"/>
  <c r="S288" i="1"/>
  <c r="S281" i="1"/>
  <c r="S274" i="1"/>
  <c r="S270" i="1"/>
  <c r="S263" i="1"/>
  <c r="S256" i="1"/>
  <c r="S252" i="1"/>
  <c r="S245" i="1"/>
  <c r="S238" i="1"/>
  <c r="S234" i="1"/>
  <c r="S231" i="1"/>
  <c r="S228" i="1"/>
  <c r="S225" i="1"/>
  <c r="S222" i="1"/>
  <c r="S219" i="1"/>
  <c r="S216" i="1"/>
  <c r="S213" i="1"/>
  <c r="S210" i="1"/>
  <c r="S207" i="1"/>
  <c r="S204" i="1"/>
  <c r="S201" i="1"/>
  <c r="S198" i="1"/>
  <c r="S195" i="1"/>
  <c r="S192" i="1"/>
  <c r="S189" i="1"/>
  <c r="S186" i="1"/>
  <c r="S183" i="1"/>
  <c r="S180" i="1"/>
  <c r="S177" i="1"/>
  <c r="S174" i="1"/>
  <c r="S171" i="1"/>
  <c r="S168" i="1"/>
  <c r="S165" i="1"/>
  <c r="S162" i="1"/>
  <c r="S159" i="1"/>
  <c r="S156" i="1"/>
  <c r="S153" i="1"/>
  <c r="S150" i="1"/>
  <c r="S147" i="1"/>
  <c r="S144" i="1"/>
  <c r="S77" i="1"/>
  <c r="S81" i="1"/>
  <c r="S88" i="1"/>
  <c r="S95" i="1"/>
  <c r="S99" i="1"/>
  <c r="S106" i="1"/>
  <c r="S113" i="1"/>
  <c r="S117" i="1"/>
  <c r="S124" i="1"/>
  <c r="S131" i="1"/>
  <c r="S135" i="1"/>
  <c r="S142" i="1"/>
  <c r="S146" i="1"/>
  <c r="S151" i="1"/>
  <c r="S155" i="1"/>
  <c r="S160" i="1"/>
  <c r="S164" i="1"/>
  <c r="S169" i="1"/>
  <c r="S173" i="1"/>
  <c r="S178" i="1"/>
  <c r="S182" i="1"/>
  <c r="S187" i="1"/>
  <c r="S191" i="1"/>
  <c r="S196" i="1"/>
  <c r="S200" i="1"/>
  <c r="S205" i="1"/>
  <c r="S209" i="1"/>
  <c r="S214" i="1"/>
  <c r="S218" i="1"/>
  <c r="S223" i="1"/>
  <c r="S227" i="1"/>
  <c r="S232" i="1"/>
  <c r="S258" i="1"/>
  <c r="S264" i="1"/>
  <c r="S269" i="1"/>
  <c r="S275" i="1"/>
  <c r="S280" i="1"/>
  <c r="S286" i="1"/>
  <c r="S312" i="1"/>
  <c r="S318" i="1"/>
  <c r="S323" i="1"/>
  <c r="S330" i="1"/>
  <c r="S336" i="1"/>
  <c r="S344" i="1"/>
  <c r="Q6" i="1"/>
  <c r="P348" i="1"/>
  <c r="P345" i="1"/>
  <c r="P342" i="1"/>
  <c r="P339" i="1"/>
  <c r="P336" i="1"/>
  <c r="P333" i="1"/>
  <c r="P330" i="1"/>
  <c r="P327" i="1"/>
  <c r="P349" i="1"/>
  <c r="P346" i="1"/>
  <c r="P343" i="1"/>
  <c r="P340" i="1"/>
  <c r="P337" i="1"/>
  <c r="P334" i="1"/>
  <c r="P331" i="1"/>
  <c r="P328" i="1"/>
  <c r="P325" i="1"/>
  <c r="P322" i="1"/>
  <c r="P319" i="1"/>
  <c r="P316" i="1"/>
  <c r="P313" i="1"/>
  <c r="P310" i="1"/>
  <c r="P307" i="1"/>
  <c r="P304" i="1"/>
  <c r="P301" i="1"/>
  <c r="P298" i="1"/>
  <c r="P295" i="1"/>
  <c r="P292" i="1"/>
  <c r="P289" i="1"/>
  <c r="P286" i="1"/>
  <c r="P283" i="1"/>
  <c r="P280" i="1"/>
  <c r="P277" i="1"/>
  <c r="P274" i="1"/>
  <c r="P271" i="1"/>
  <c r="P268" i="1"/>
  <c r="P265" i="1"/>
  <c r="P262" i="1"/>
  <c r="P259" i="1"/>
  <c r="P256" i="1"/>
  <c r="P253" i="1"/>
  <c r="P250" i="1"/>
  <c r="P247" i="1"/>
  <c r="P244" i="1"/>
  <c r="P241" i="1"/>
  <c r="P238" i="1"/>
  <c r="P235" i="1"/>
  <c r="P344" i="1"/>
  <c r="E8" i="2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S350" i="1"/>
  <c r="S348" i="1"/>
  <c r="Q7" i="1" l="1"/>
  <c r="R6" i="1"/>
  <c r="Q8" i="1" l="1"/>
  <c r="R7" i="1"/>
  <c r="Q9" i="1" l="1"/>
  <c r="R8" i="1"/>
  <c r="Q10" i="1" l="1"/>
  <c r="R9" i="1"/>
  <c r="Q11" i="1" l="1"/>
  <c r="R10" i="1"/>
  <c r="Q12" i="1" l="1"/>
  <c r="R11" i="1"/>
  <c r="Q13" i="1" l="1"/>
  <c r="R12" i="1"/>
  <c r="R13" i="1" l="1"/>
  <c r="Q14" i="1"/>
  <c r="R14" i="1" l="1"/>
  <c r="Q15" i="1"/>
  <c r="Q16" i="1" l="1"/>
  <c r="R15" i="1"/>
  <c r="R16" i="1" l="1"/>
  <c r="Q17" i="1"/>
  <c r="R17" i="1" l="1"/>
  <c r="Q18" i="1"/>
  <c r="Q19" i="1" l="1"/>
  <c r="R18" i="1"/>
  <c r="R19" i="1" l="1"/>
  <c r="Q20" i="1"/>
  <c r="R20" i="1" l="1"/>
  <c r="Q21" i="1"/>
  <c r="Q22" i="1" l="1"/>
  <c r="R21" i="1"/>
  <c r="R22" i="1" l="1"/>
  <c r="Q23" i="1"/>
  <c r="R23" i="1" l="1"/>
  <c r="Q24" i="1"/>
  <c r="Q25" i="1" l="1"/>
  <c r="R24" i="1"/>
  <c r="R25" i="1" l="1"/>
  <c r="Q26" i="1"/>
  <c r="R26" i="1" l="1"/>
  <c r="Q27" i="1"/>
  <c r="Q28" i="1" l="1"/>
  <c r="R27" i="1"/>
  <c r="R28" i="1" l="1"/>
  <c r="Q29" i="1"/>
  <c r="R29" i="1" l="1"/>
  <c r="Q30" i="1"/>
  <c r="Q31" i="1" l="1"/>
  <c r="R30" i="1"/>
  <c r="R31" i="1" l="1"/>
  <c r="Q32" i="1"/>
  <c r="R32" i="1" l="1"/>
  <c r="Q33" i="1"/>
  <c r="Q34" i="1" l="1"/>
  <c r="R33" i="1"/>
  <c r="R34" i="1" l="1"/>
  <c r="Q35" i="1"/>
  <c r="R35" i="1" l="1"/>
  <c r="Q36" i="1"/>
  <c r="Q37" i="1" l="1"/>
  <c r="R36" i="1"/>
  <c r="R37" i="1" l="1"/>
  <c r="Q38" i="1"/>
  <c r="R38" i="1" l="1"/>
  <c r="Q39" i="1"/>
  <c r="Q40" i="1" l="1"/>
  <c r="R39" i="1"/>
  <c r="R40" i="1" l="1"/>
  <c r="Q41" i="1"/>
  <c r="R41" i="1" l="1"/>
  <c r="Q42" i="1"/>
  <c r="Q43" i="1" l="1"/>
  <c r="R42" i="1"/>
  <c r="R43" i="1" l="1"/>
  <c r="Q44" i="1"/>
  <c r="R44" i="1" l="1"/>
  <c r="Q45" i="1"/>
  <c r="Q46" i="1" l="1"/>
  <c r="R45" i="1"/>
  <c r="R46" i="1" l="1"/>
  <c r="Q47" i="1"/>
  <c r="R47" i="1" l="1"/>
  <c r="Q48" i="1"/>
  <c r="Q49" i="1" l="1"/>
  <c r="R48" i="1"/>
  <c r="R49" i="1" l="1"/>
  <c r="Q50" i="1"/>
  <c r="R50" i="1" l="1"/>
  <c r="Q51" i="1"/>
  <c r="Q52" i="1" l="1"/>
  <c r="R51" i="1"/>
  <c r="R52" i="1" l="1"/>
  <c r="Q53" i="1"/>
  <c r="R53" i="1" l="1"/>
  <c r="Q54" i="1"/>
  <c r="Q55" i="1" l="1"/>
  <c r="R54" i="1"/>
  <c r="R55" i="1" l="1"/>
  <c r="Q56" i="1"/>
  <c r="R56" i="1" l="1"/>
  <c r="Q57" i="1"/>
  <c r="Q58" i="1" l="1"/>
  <c r="R57" i="1"/>
  <c r="R58" i="1" l="1"/>
  <c r="Q59" i="1"/>
  <c r="R59" i="1" l="1"/>
  <c r="Q60" i="1"/>
  <c r="Q61" i="1" l="1"/>
  <c r="R60" i="1"/>
  <c r="R61" i="1" l="1"/>
  <c r="Q62" i="1"/>
  <c r="R62" i="1" l="1"/>
  <c r="Q63" i="1"/>
  <c r="Q64" i="1" l="1"/>
  <c r="R63" i="1"/>
  <c r="R64" i="1" l="1"/>
  <c r="Q65" i="1"/>
  <c r="R65" i="1" l="1"/>
  <c r="Q66" i="1"/>
  <c r="Q67" i="1" l="1"/>
  <c r="R66" i="1"/>
  <c r="R67" i="1" l="1"/>
  <c r="Q68" i="1"/>
  <c r="R68" i="1" l="1"/>
  <c r="Q69" i="1"/>
  <c r="Q70" i="1" l="1"/>
  <c r="R69" i="1"/>
  <c r="R70" i="1" l="1"/>
  <c r="Q71" i="1"/>
  <c r="R71" i="1" l="1"/>
  <c r="Q72" i="1"/>
  <c r="Q73" i="1" l="1"/>
  <c r="R72" i="1"/>
  <c r="R73" i="1" l="1"/>
  <c r="Q74" i="1"/>
  <c r="R74" i="1" l="1"/>
  <c r="Q75" i="1"/>
  <c r="Q76" i="1" l="1"/>
  <c r="R75" i="1"/>
  <c r="R76" i="1" l="1"/>
  <c r="Q77" i="1"/>
  <c r="R77" i="1" l="1"/>
  <c r="Q78" i="1"/>
  <c r="Q79" i="1" l="1"/>
  <c r="R78" i="1"/>
  <c r="R79" i="1" l="1"/>
  <c r="Q80" i="1"/>
  <c r="R80" i="1" l="1"/>
  <c r="Q81" i="1"/>
  <c r="Q82" i="1" l="1"/>
  <c r="R81" i="1"/>
  <c r="R82" i="1" l="1"/>
  <c r="Q83" i="1"/>
  <c r="R83" i="1" l="1"/>
  <c r="Q84" i="1"/>
  <c r="Q85" i="1" l="1"/>
  <c r="R84" i="1"/>
  <c r="R85" i="1" l="1"/>
  <c r="Q86" i="1"/>
  <c r="Q87" i="1" l="1"/>
  <c r="R86" i="1"/>
  <c r="R87" i="1" l="1"/>
  <c r="Q88" i="1"/>
  <c r="R88" i="1" l="1"/>
  <c r="Q89" i="1"/>
  <c r="Q90" i="1" l="1"/>
  <c r="R89" i="1"/>
  <c r="R90" i="1" l="1"/>
  <c r="Q91" i="1"/>
  <c r="R91" i="1" l="1"/>
  <c r="Q92" i="1"/>
  <c r="Q93" i="1" l="1"/>
  <c r="R92" i="1"/>
  <c r="R93" i="1" l="1"/>
  <c r="Q94" i="1"/>
  <c r="R94" i="1" l="1"/>
  <c r="Q95" i="1"/>
  <c r="Q96" i="1" l="1"/>
  <c r="R95" i="1"/>
  <c r="R96" i="1" l="1"/>
  <c r="Q97" i="1"/>
  <c r="R97" i="1" l="1"/>
  <c r="Q98" i="1"/>
  <c r="Q99" i="1" l="1"/>
  <c r="R98" i="1"/>
  <c r="R99" i="1" l="1"/>
  <c r="Q100" i="1"/>
  <c r="R100" i="1" l="1"/>
  <c r="Q101" i="1"/>
  <c r="Q102" i="1" l="1"/>
  <c r="R101" i="1"/>
  <c r="R102" i="1" l="1"/>
  <c r="Q103" i="1"/>
  <c r="R103" i="1" l="1"/>
  <c r="Q104" i="1"/>
  <c r="Q105" i="1" l="1"/>
  <c r="R104" i="1"/>
  <c r="R105" i="1" l="1"/>
  <c r="Q106" i="1"/>
  <c r="R106" i="1" l="1"/>
  <c r="Q107" i="1"/>
  <c r="Q108" i="1" l="1"/>
  <c r="R107" i="1"/>
  <c r="R108" i="1" l="1"/>
  <c r="Q109" i="1"/>
  <c r="R109" i="1" l="1"/>
  <c r="Q110" i="1"/>
  <c r="Q111" i="1" l="1"/>
  <c r="R110" i="1"/>
  <c r="R111" i="1" l="1"/>
  <c r="Q112" i="1"/>
  <c r="R112" i="1" l="1"/>
  <c r="Q113" i="1"/>
  <c r="Q114" i="1" l="1"/>
  <c r="R113" i="1"/>
  <c r="R114" i="1" l="1"/>
  <c r="Q115" i="1"/>
  <c r="R115" i="1" l="1"/>
  <c r="Q116" i="1"/>
  <c r="Q117" i="1" l="1"/>
  <c r="R116" i="1"/>
  <c r="R117" i="1" l="1"/>
  <c r="Q118" i="1"/>
  <c r="R118" i="1" l="1"/>
  <c r="Q119" i="1"/>
  <c r="Q120" i="1" l="1"/>
  <c r="R119" i="1"/>
  <c r="R120" i="1" l="1"/>
  <c r="Q121" i="1"/>
  <c r="R121" i="1" l="1"/>
  <c r="Q122" i="1"/>
  <c r="Q123" i="1" l="1"/>
  <c r="R122" i="1"/>
  <c r="R123" i="1" l="1"/>
  <c r="Q124" i="1"/>
  <c r="R124" i="1" l="1"/>
  <c r="Q125" i="1"/>
  <c r="Q126" i="1" l="1"/>
  <c r="R125" i="1"/>
  <c r="R126" i="1" l="1"/>
  <c r="Q127" i="1"/>
  <c r="R127" i="1" l="1"/>
  <c r="Q128" i="1"/>
  <c r="Q129" i="1" l="1"/>
  <c r="R128" i="1"/>
  <c r="R129" i="1" l="1"/>
  <c r="Q130" i="1"/>
  <c r="R130" i="1" l="1"/>
  <c r="Q131" i="1"/>
  <c r="Q132" i="1" l="1"/>
  <c r="R131" i="1"/>
  <c r="R132" i="1" l="1"/>
  <c r="Q133" i="1"/>
  <c r="R133" i="1" l="1"/>
  <c r="Q134" i="1"/>
  <c r="Q135" i="1" l="1"/>
  <c r="R134" i="1"/>
  <c r="R135" i="1" l="1"/>
  <c r="Q136" i="1"/>
  <c r="R136" i="1" l="1"/>
  <c r="Q137" i="1"/>
  <c r="Q138" i="1" l="1"/>
  <c r="R137" i="1"/>
  <c r="R138" i="1" l="1"/>
  <c r="Q139" i="1"/>
  <c r="R139" i="1" l="1"/>
  <c r="Q140" i="1"/>
  <c r="Q141" i="1" l="1"/>
  <c r="R140" i="1"/>
  <c r="R141" i="1" l="1"/>
  <c r="Q142" i="1"/>
  <c r="R142" i="1" l="1"/>
  <c r="Q143" i="1"/>
  <c r="Q144" i="1" l="1"/>
  <c r="R143" i="1"/>
  <c r="R144" i="1" l="1"/>
  <c r="Q145" i="1"/>
  <c r="R145" i="1" l="1"/>
  <c r="Q146" i="1"/>
  <c r="Q147" i="1" l="1"/>
  <c r="R146" i="1"/>
  <c r="R147" i="1" l="1"/>
  <c r="Q148" i="1"/>
  <c r="R148" i="1" l="1"/>
  <c r="Q149" i="1"/>
  <c r="Q150" i="1" l="1"/>
  <c r="R149" i="1"/>
  <c r="R150" i="1" l="1"/>
  <c r="Q151" i="1"/>
  <c r="R151" i="1" l="1"/>
  <c r="Q152" i="1"/>
  <c r="Q153" i="1" l="1"/>
  <c r="R152" i="1"/>
  <c r="R153" i="1" l="1"/>
  <c r="Q154" i="1"/>
  <c r="R154" i="1" l="1"/>
  <c r="Q155" i="1"/>
  <c r="Q156" i="1" l="1"/>
  <c r="R155" i="1"/>
  <c r="R156" i="1" l="1"/>
  <c r="Q157" i="1"/>
  <c r="R157" i="1" l="1"/>
  <c r="Q158" i="1"/>
  <c r="Q159" i="1" l="1"/>
  <c r="R158" i="1"/>
  <c r="R159" i="1" l="1"/>
  <c r="Q160" i="1"/>
  <c r="R160" i="1" l="1"/>
  <c r="Q161" i="1"/>
  <c r="Q162" i="1" l="1"/>
  <c r="R161" i="1"/>
  <c r="R162" i="1" l="1"/>
  <c r="Q163" i="1"/>
  <c r="R163" i="1" l="1"/>
  <c r="Q164" i="1"/>
  <c r="Q165" i="1" l="1"/>
  <c r="R164" i="1"/>
  <c r="R165" i="1" l="1"/>
  <c r="Q166" i="1"/>
  <c r="R166" i="1" l="1"/>
  <c r="Q167" i="1"/>
  <c r="Q168" i="1" l="1"/>
  <c r="R167" i="1"/>
  <c r="R168" i="1" l="1"/>
  <c r="Q169" i="1"/>
  <c r="R169" i="1" l="1"/>
  <c r="Q170" i="1"/>
  <c r="Q171" i="1" l="1"/>
  <c r="R170" i="1"/>
  <c r="R171" i="1" l="1"/>
  <c r="Q172" i="1"/>
  <c r="R172" i="1" l="1"/>
  <c r="Q173" i="1"/>
  <c r="Q174" i="1" l="1"/>
  <c r="R173" i="1"/>
  <c r="R174" i="1" l="1"/>
  <c r="Q175" i="1"/>
  <c r="R175" i="1" l="1"/>
  <c r="Q176" i="1"/>
  <c r="Q177" i="1" l="1"/>
  <c r="R176" i="1"/>
  <c r="R177" i="1" l="1"/>
  <c r="Q178" i="1"/>
  <c r="R178" i="1" l="1"/>
  <c r="Q179" i="1"/>
  <c r="Q180" i="1" l="1"/>
  <c r="R179" i="1"/>
  <c r="R180" i="1" l="1"/>
  <c r="Q181" i="1"/>
  <c r="R181" i="1" l="1"/>
  <c r="Q182" i="1"/>
  <c r="Q183" i="1" l="1"/>
  <c r="R182" i="1"/>
  <c r="R183" i="1" l="1"/>
  <c r="Q184" i="1"/>
  <c r="R184" i="1" l="1"/>
  <c r="Q185" i="1"/>
  <c r="Q186" i="1" l="1"/>
  <c r="R185" i="1"/>
  <c r="R186" i="1" l="1"/>
  <c r="Q187" i="1"/>
  <c r="R187" i="1" l="1"/>
  <c r="Q188" i="1"/>
  <c r="Q189" i="1" l="1"/>
  <c r="R188" i="1"/>
  <c r="R189" i="1" l="1"/>
  <c r="Q190" i="1"/>
  <c r="R190" i="1" l="1"/>
  <c r="Q191" i="1"/>
  <c r="Q192" i="1" l="1"/>
  <c r="R191" i="1"/>
  <c r="R192" i="1" l="1"/>
  <c r="Q193" i="1"/>
  <c r="R193" i="1" l="1"/>
  <c r="Q194" i="1"/>
  <c r="Q195" i="1" l="1"/>
  <c r="R194" i="1"/>
  <c r="R195" i="1" l="1"/>
  <c r="Q196" i="1"/>
  <c r="R196" i="1" l="1"/>
  <c r="Q197" i="1"/>
  <c r="Q198" i="1" l="1"/>
  <c r="R197" i="1"/>
  <c r="R198" i="1" l="1"/>
  <c r="Q199" i="1"/>
  <c r="R199" i="1" l="1"/>
  <c r="Q200" i="1"/>
  <c r="Q201" i="1" l="1"/>
  <c r="R200" i="1"/>
  <c r="R201" i="1" l="1"/>
  <c r="Q202" i="1"/>
  <c r="R202" i="1" l="1"/>
  <c r="Q203" i="1"/>
  <c r="Q204" i="1" l="1"/>
  <c r="R203" i="1"/>
  <c r="R204" i="1" l="1"/>
  <c r="Q205" i="1"/>
  <c r="R205" i="1" l="1"/>
  <c r="Q206" i="1"/>
  <c r="Q207" i="1" l="1"/>
  <c r="R206" i="1"/>
  <c r="R207" i="1" l="1"/>
  <c r="Q208" i="1"/>
  <c r="R208" i="1" l="1"/>
  <c r="Q209" i="1"/>
  <c r="Q210" i="1" l="1"/>
  <c r="R209" i="1"/>
  <c r="R210" i="1" l="1"/>
  <c r="Q211" i="1"/>
  <c r="R211" i="1" l="1"/>
  <c r="Q212" i="1"/>
  <c r="Q213" i="1" l="1"/>
  <c r="R212" i="1"/>
  <c r="R213" i="1" l="1"/>
  <c r="Q214" i="1"/>
  <c r="R214" i="1" l="1"/>
  <c r="Q215" i="1"/>
  <c r="Q216" i="1" l="1"/>
  <c r="R215" i="1"/>
  <c r="R216" i="1" l="1"/>
  <c r="Q217" i="1"/>
  <c r="R217" i="1" l="1"/>
  <c r="Q218" i="1"/>
  <c r="Q219" i="1" l="1"/>
  <c r="R218" i="1"/>
  <c r="R219" i="1" l="1"/>
  <c r="Q220" i="1"/>
  <c r="R220" i="1" l="1"/>
  <c r="Q221" i="1"/>
  <c r="Q222" i="1" l="1"/>
  <c r="R221" i="1"/>
  <c r="R222" i="1" l="1"/>
  <c r="Q223" i="1"/>
  <c r="R223" i="1" l="1"/>
  <c r="Q224" i="1"/>
  <c r="Q225" i="1" l="1"/>
  <c r="R224" i="1"/>
  <c r="R225" i="1" l="1"/>
  <c r="Q226" i="1"/>
  <c r="R226" i="1" l="1"/>
  <c r="Q227" i="1"/>
  <c r="Q228" i="1" l="1"/>
  <c r="R227" i="1"/>
  <c r="R228" i="1" l="1"/>
  <c r="Q229" i="1"/>
  <c r="R229" i="1" l="1"/>
  <c r="Q230" i="1"/>
  <c r="Q231" i="1" l="1"/>
  <c r="R230" i="1"/>
  <c r="R231" i="1" l="1"/>
  <c r="Q232" i="1"/>
  <c r="R232" i="1" l="1"/>
  <c r="Q233" i="1"/>
  <c r="R233" i="1" l="1"/>
  <c r="Q234" i="1"/>
  <c r="R234" i="1" l="1"/>
  <c r="Q235" i="1"/>
  <c r="Q236" i="1" l="1"/>
  <c r="R235" i="1"/>
  <c r="R236" i="1" l="1"/>
  <c r="Q237" i="1"/>
  <c r="Q238" i="1" l="1"/>
  <c r="R237" i="1"/>
  <c r="R238" i="1" l="1"/>
  <c r="Q239" i="1"/>
  <c r="R239" i="1" l="1"/>
  <c r="Q240" i="1"/>
  <c r="R240" i="1" l="1"/>
  <c r="Q241" i="1"/>
  <c r="R241" i="1" l="1"/>
  <c r="Q242" i="1"/>
  <c r="R242" i="1" l="1"/>
  <c r="Q243" i="1"/>
  <c r="R243" i="1" l="1"/>
  <c r="Q244" i="1"/>
  <c r="Q245" i="1" l="1"/>
  <c r="R244" i="1"/>
  <c r="R245" i="1" l="1"/>
  <c r="Q246" i="1"/>
  <c r="Q247" i="1" l="1"/>
  <c r="R246" i="1"/>
  <c r="R247" i="1" l="1"/>
  <c r="Q248" i="1"/>
  <c r="R248" i="1" l="1"/>
  <c r="Q249" i="1"/>
  <c r="R249" i="1" l="1"/>
  <c r="Q250" i="1"/>
  <c r="R250" i="1" l="1"/>
  <c r="Q251" i="1"/>
  <c r="R251" i="1" l="1"/>
  <c r="Q252" i="1"/>
  <c r="R252" i="1" l="1"/>
  <c r="Q253" i="1"/>
  <c r="Q254" i="1" l="1"/>
  <c r="R253" i="1"/>
  <c r="R254" i="1" l="1"/>
  <c r="Q255" i="1"/>
  <c r="Q256" i="1" l="1"/>
  <c r="R255" i="1"/>
  <c r="R256" i="1" l="1"/>
  <c r="Q257" i="1"/>
  <c r="R257" i="1" l="1"/>
  <c r="Q258" i="1"/>
  <c r="R258" i="1" l="1"/>
  <c r="Q259" i="1"/>
  <c r="R259" i="1" l="1"/>
  <c r="Q260" i="1"/>
  <c r="R260" i="1" l="1"/>
  <c r="Q261" i="1"/>
  <c r="R261" i="1" l="1"/>
  <c r="Q262" i="1"/>
  <c r="Q263" i="1" l="1"/>
  <c r="R262" i="1"/>
  <c r="R263" i="1" l="1"/>
  <c r="Q264" i="1"/>
  <c r="Q265" i="1" l="1"/>
  <c r="R264" i="1"/>
  <c r="R265" i="1" l="1"/>
  <c r="Q266" i="1"/>
  <c r="R266" i="1" l="1"/>
  <c r="Q267" i="1"/>
  <c r="R267" i="1" l="1"/>
  <c r="Q268" i="1"/>
  <c r="R268" i="1" l="1"/>
  <c r="Q269" i="1"/>
  <c r="R269" i="1" l="1"/>
  <c r="Q270" i="1"/>
  <c r="R270" i="1" l="1"/>
  <c r="Q271" i="1"/>
  <c r="Q272" i="1" l="1"/>
  <c r="R271" i="1"/>
  <c r="R272" i="1" l="1"/>
  <c r="Q273" i="1"/>
  <c r="Q274" i="1" l="1"/>
  <c r="R273" i="1"/>
  <c r="R274" i="1" l="1"/>
  <c r="Q275" i="1"/>
  <c r="R275" i="1" l="1"/>
  <c r="Q276" i="1"/>
  <c r="R276" i="1" l="1"/>
  <c r="Q277" i="1"/>
  <c r="R277" i="1" l="1"/>
  <c r="Q278" i="1"/>
  <c r="R278" i="1" l="1"/>
  <c r="Q279" i="1"/>
  <c r="R279" i="1" l="1"/>
  <c r="Q280" i="1"/>
  <c r="Q281" i="1" l="1"/>
  <c r="R280" i="1"/>
  <c r="R281" i="1" l="1"/>
  <c r="Q282" i="1"/>
  <c r="Q283" i="1" l="1"/>
  <c r="R282" i="1"/>
  <c r="R283" i="1" l="1"/>
  <c r="Q284" i="1"/>
  <c r="R284" i="1" l="1"/>
  <c r="Q285" i="1"/>
  <c r="R285" i="1" l="1"/>
  <c r="Q286" i="1"/>
  <c r="R286" i="1" l="1"/>
  <c r="Q287" i="1"/>
  <c r="R287" i="1" l="1"/>
  <c r="Q288" i="1"/>
  <c r="R288" i="1" l="1"/>
  <c r="Q289" i="1"/>
  <c r="Q290" i="1" l="1"/>
  <c r="R289" i="1"/>
  <c r="R290" i="1" l="1"/>
  <c r="Q291" i="1"/>
  <c r="Q292" i="1" l="1"/>
  <c r="R291" i="1"/>
  <c r="R292" i="1" l="1"/>
  <c r="Q293" i="1"/>
  <c r="R293" i="1" l="1"/>
  <c r="Q294" i="1"/>
  <c r="R294" i="1" l="1"/>
  <c r="Q295" i="1"/>
  <c r="R295" i="1" l="1"/>
  <c r="Q296" i="1"/>
  <c r="R296" i="1" l="1"/>
  <c r="Q297" i="1"/>
  <c r="R297" i="1" l="1"/>
  <c r="Q298" i="1"/>
  <c r="Q299" i="1" l="1"/>
  <c r="R298" i="1"/>
  <c r="R299" i="1" l="1"/>
  <c r="Q300" i="1"/>
  <c r="Q301" i="1" l="1"/>
  <c r="R300" i="1"/>
  <c r="R301" i="1" l="1"/>
  <c r="Q302" i="1"/>
  <c r="R302" i="1" l="1"/>
  <c r="Q303" i="1"/>
  <c r="R303" i="1" l="1"/>
  <c r="Q304" i="1"/>
  <c r="R304" i="1" l="1"/>
  <c r="Q305" i="1"/>
  <c r="R305" i="1" l="1"/>
  <c r="Q306" i="1"/>
  <c r="R306" i="1" l="1"/>
  <c r="Q307" i="1"/>
  <c r="Q308" i="1" l="1"/>
  <c r="R307" i="1"/>
  <c r="R308" i="1" l="1"/>
  <c r="Q309" i="1"/>
  <c r="Q310" i="1" l="1"/>
  <c r="R309" i="1"/>
  <c r="R310" i="1" l="1"/>
  <c r="Q311" i="1"/>
  <c r="R311" i="1" l="1"/>
  <c r="Q312" i="1"/>
  <c r="R312" i="1" l="1"/>
  <c r="Q313" i="1"/>
  <c r="R313" i="1" l="1"/>
  <c r="Q314" i="1"/>
  <c r="R314" i="1" l="1"/>
  <c r="Q315" i="1"/>
  <c r="R315" i="1" l="1"/>
  <c r="Q316" i="1"/>
  <c r="Q317" i="1" l="1"/>
  <c r="R316" i="1"/>
  <c r="R317" i="1" l="1"/>
  <c r="Q318" i="1"/>
  <c r="Q319" i="1" l="1"/>
  <c r="R318" i="1"/>
  <c r="R319" i="1" l="1"/>
  <c r="Q320" i="1"/>
  <c r="R320" i="1" l="1"/>
  <c r="Q321" i="1"/>
  <c r="Q322" i="1" l="1"/>
  <c r="R321" i="1"/>
  <c r="R322" i="1" l="1"/>
  <c r="Q323" i="1"/>
  <c r="R323" i="1" l="1"/>
  <c r="Q324" i="1"/>
  <c r="R324" i="1" l="1"/>
  <c r="Q325" i="1"/>
  <c r="Q326" i="1" l="1"/>
  <c r="R325" i="1"/>
  <c r="R326" i="1" l="1"/>
  <c r="Q327" i="1"/>
  <c r="Q328" i="1" l="1"/>
  <c r="R327" i="1"/>
  <c r="R328" i="1" l="1"/>
  <c r="Q329" i="1"/>
  <c r="R329" i="1" l="1"/>
  <c r="Q330" i="1"/>
  <c r="Q331" i="1" l="1"/>
  <c r="R330" i="1"/>
  <c r="R331" i="1" l="1"/>
  <c r="Q332" i="1"/>
  <c r="R332" i="1" l="1"/>
  <c r="Q333" i="1"/>
  <c r="R333" i="1" l="1"/>
  <c r="Q334" i="1"/>
  <c r="R334" i="1" l="1"/>
  <c r="Q335" i="1"/>
  <c r="R335" i="1" l="1"/>
  <c r="Q336" i="1"/>
  <c r="Q337" i="1" l="1"/>
  <c r="R336" i="1"/>
  <c r="R337" i="1" l="1"/>
  <c r="Q338" i="1"/>
  <c r="R338" i="1" l="1"/>
  <c r="Q339" i="1"/>
  <c r="Q340" i="1" l="1"/>
  <c r="R339" i="1"/>
  <c r="R340" i="1" l="1"/>
  <c r="Q341" i="1"/>
  <c r="R341" i="1" l="1"/>
  <c r="Q342" i="1"/>
  <c r="R342" i="1" l="1"/>
  <c r="Q343" i="1"/>
  <c r="R343" i="1" l="1"/>
  <c r="Q344" i="1"/>
  <c r="R344" i="1" l="1"/>
  <c r="Q345" i="1"/>
  <c r="Q346" i="1" l="1"/>
  <c r="R345" i="1"/>
  <c r="R346" i="1" l="1"/>
  <c r="Q347" i="1"/>
  <c r="R347" i="1" l="1"/>
  <c r="Q348" i="1"/>
  <c r="Q349" i="1" l="1"/>
  <c r="R348" i="1"/>
  <c r="R349" i="1" l="1"/>
  <c r="Q350" i="1"/>
  <c r="R350" i="1" s="1"/>
</calcChain>
</file>

<file path=xl/comments1.xml><?xml version="1.0" encoding="utf-8"?>
<comments xmlns="http://schemas.openxmlformats.org/spreadsheetml/2006/main">
  <authors>
    <author>作者</author>
  </authors>
  <commentList>
    <comment ref="P4" authorId="0" shapeId="0">
      <text>
        <r>
          <rPr>
            <b/>
            <sz val="9"/>
            <rFont val="宋体"/>
            <family val="3"/>
            <charset val="134"/>
          </rPr>
          <t>投喂次数</t>
        </r>
      </text>
    </comment>
  </commentList>
</comments>
</file>

<file path=xl/sharedStrings.xml><?xml version="1.0" encoding="utf-8"?>
<sst xmlns="http://schemas.openxmlformats.org/spreadsheetml/2006/main" count="62" uniqueCount="42">
  <si>
    <t>cs</t>
  </si>
  <si>
    <t>int</t>
  </si>
  <si>
    <t>float</t>
  </si>
  <si>
    <t>string</t>
  </si>
  <si>
    <t>lv</t>
  </si>
  <si>
    <t>exp</t>
  </si>
  <si>
    <t>volume</t>
  </si>
  <si>
    <t>save</t>
  </si>
  <si>
    <t>crit</t>
  </si>
  <si>
    <t>addtime</t>
  </si>
  <si>
    <t>item</t>
  </si>
  <si>
    <t>投喂N次,在第N天获得经验</t>
  </si>
  <si>
    <t>存钱罐（招财猫）等级</t>
  </si>
  <si>
    <t>额外储存金币</t>
  </si>
  <si>
    <t>每次开火储存金币量</t>
  </si>
  <si>
    <r>
      <rPr>
        <sz val="8"/>
        <color theme="1"/>
        <rFont val="微软雅黑"/>
        <family val="2"/>
        <charset val="134"/>
      </rPr>
      <t xml:space="preserve">暴击有几率翻的倍数
</t>
    </r>
    <r>
      <rPr>
        <sz val="8"/>
        <color rgb="FFFF0000"/>
        <rFont val="微软雅黑"/>
        <family val="2"/>
        <charset val="134"/>
      </rPr>
      <t>0表示不暴击</t>
    </r>
  </si>
  <si>
    <t>可领金币最多保存几日</t>
  </si>
  <si>
    <t>领取时有概率获得的道具（空则没有概率获得）(道具为掉落组）</t>
  </si>
  <si>
    <t>第N天</t>
  </si>
  <si>
    <t>累计经验</t>
  </si>
  <si>
    <t>存钱罐等级</t>
  </si>
  <si>
    <t>消耗钻石</t>
  </si>
  <si>
    <t>feedtime</t>
  </si>
  <si>
    <t>use</t>
  </si>
  <si>
    <t>投喂次数</t>
  </si>
  <si>
    <t>投喂消耗道具，无消耗则不配置</t>
  </si>
  <si>
    <t>每次消耗钻石</t>
  </si>
  <si>
    <t>总钻石</t>
  </si>
  <si>
    <t>6480钻石</t>
  </si>
  <si>
    <t>c</t>
  </si>
  <si>
    <t>feedexp</t>
  </si>
  <si>
    <t>probability</t>
  </si>
  <si>
    <t>act</t>
  </si>
  <si>
    <t>经验平均值</t>
  </si>
  <si>
    <t>投喂可获得的经验值</t>
  </si>
  <si>
    <t>概率权重</t>
  </si>
  <si>
    <t>使用升级美术表现（1-3档等级表现）</t>
  </si>
  <si>
    <t>critPro</t>
    <phoneticPr fontId="9" type="noConversion"/>
  </si>
  <si>
    <t>暴击概率与等级有关系，每周最多3次暴击</t>
    <phoneticPr fontId="9" type="noConversion"/>
  </si>
  <si>
    <t>暴击概率
实际值/10000</t>
    <phoneticPr fontId="9" type="noConversion"/>
  </si>
  <si>
    <t>int</t>
    <phoneticPr fontId="9" type="noConversion"/>
  </si>
  <si>
    <t>当前级升到下一级需要经验
0经验配置为满级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</si>
</sst>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8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9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 tint="0.799859614856410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 wrapText="1"/>
    </xf>
    <xf numFmtId="176" fontId="1" fillId="0" borderId="0" xfId="0" applyNumberFormat="1" applyFont="1" applyAlignment="1">
      <alignment horizontal="left"/>
    </xf>
    <xf numFmtId="0" fontId="1" fillId="3" borderId="0" xfId="0" applyFont="1" applyFill="1" applyAlignment="1">
      <alignment horizontal="left"/>
    </xf>
    <xf numFmtId="10" fontId="1" fillId="0" borderId="0" xfId="1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10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8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/>
    </xf>
  </cellXfs>
  <cellStyles count="2">
    <cellStyle name="百分比" xfId="1" builtinId="5"/>
    <cellStyle name="常规" xfId="0" builtinId="0"/>
  </cellStyles>
  <dxfs count="11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50"/>
  <sheetViews>
    <sheetView workbookViewId="0">
      <selection activeCell="G12" sqref="G12"/>
    </sheetView>
  </sheetViews>
  <sheetFormatPr defaultColWidth="9" defaultRowHeight="16.5" x14ac:dyDescent="0.3"/>
  <cols>
    <col min="1" max="1" width="9.75" style="1" customWidth="1"/>
    <col min="2" max="2" width="12.25" style="1" customWidth="1"/>
    <col min="3" max="3" width="10.75" style="1" customWidth="1"/>
    <col min="4" max="7" width="9" style="1"/>
    <col min="8" max="8" width="12.125" style="1" customWidth="1"/>
    <col min="9" max="9" width="17.5" style="1" customWidth="1"/>
    <col min="10" max="10" width="9.25" style="1"/>
    <col min="11" max="17" width="9" style="1"/>
    <col min="18" max="19" width="11.25" style="1" customWidth="1"/>
    <col min="20" max="16384" width="9" style="1"/>
  </cols>
  <sheetData>
    <row r="1" spans="1:19" ht="17.25" x14ac:dyDescent="0.35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J1" s="13" t="s">
        <v>38</v>
      </c>
    </row>
    <row r="2" spans="1:19" ht="17.25" x14ac:dyDescent="0.35">
      <c r="A2" s="2" t="s">
        <v>1</v>
      </c>
      <c r="B2" s="2" t="s">
        <v>1</v>
      </c>
      <c r="C2" s="2" t="s">
        <v>1</v>
      </c>
      <c r="D2" s="2" t="s">
        <v>2</v>
      </c>
      <c r="E2" s="11" t="s">
        <v>2</v>
      </c>
      <c r="F2" s="11" t="s">
        <v>40</v>
      </c>
      <c r="G2" s="2" t="s">
        <v>1</v>
      </c>
      <c r="H2" s="2" t="s">
        <v>3</v>
      </c>
    </row>
    <row r="3" spans="1:19" ht="17.25" x14ac:dyDescent="0.35">
      <c r="A3" s="2" t="s">
        <v>4</v>
      </c>
      <c r="B3" s="2" t="s">
        <v>5</v>
      </c>
      <c r="C3" s="3" t="s">
        <v>6</v>
      </c>
      <c r="D3" s="3" t="s">
        <v>7</v>
      </c>
      <c r="E3" s="3" t="s">
        <v>8</v>
      </c>
      <c r="F3" s="12" t="s">
        <v>37</v>
      </c>
      <c r="G3" s="3" t="s">
        <v>9</v>
      </c>
      <c r="H3" s="3" t="s">
        <v>10</v>
      </c>
      <c r="P3" s="7" t="s">
        <v>11</v>
      </c>
    </row>
    <row r="4" spans="1:19" ht="54" x14ac:dyDescent="0.3">
      <c r="A4" s="3" t="s">
        <v>12</v>
      </c>
      <c r="B4" s="3" t="s">
        <v>41</v>
      </c>
      <c r="C4" s="3" t="s">
        <v>13</v>
      </c>
      <c r="D4" s="3" t="s">
        <v>14</v>
      </c>
      <c r="E4" s="3" t="s">
        <v>15</v>
      </c>
      <c r="F4" s="12" t="s">
        <v>39</v>
      </c>
      <c r="G4" s="3" t="s">
        <v>16</v>
      </c>
      <c r="H4" s="3" t="s">
        <v>17</v>
      </c>
      <c r="L4" s="1">
        <v>0.125</v>
      </c>
      <c r="O4" s="1" t="s">
        <v>18</v>
      </c>
      <c r="P4" s="5">
        <v>3</v>
      </c>
      <c r="Q4" s="8" t="s">
        <v>19</v>
      </c>
      <c r="R4" s="8" t="s">
        <v>20</v>
      </c>
      <c r="S4" s="8" t="s">
        <v>21</v>
      </c>
    </row>
    <row r="5" spans="1:19" x14ac:dyDescent="0.3">
      <c r="A5" s="1">
        <v>1</v>
      </c>
      <c r="B5" s="5">
        <v>100</v>
      </c>
      <c r="C5" s="1">
        <v>0</v>
      </c>
      <c r="D5" s="6">
        <v>5.0000000000000001E-3</v>
      </c>
      <c r="E5" s="1">
        <v>0</v>
      </c>
      <c r="F5" s="1">
        <v>0</v>
      </c>
      <c r="G5" s="1">
        <v>1</v>
      </c>
      <c r="J5" s="1">
        <f>B5/2</f>
        <v>50</v>
      </c>
      <c r="K5" s="1">
        <f>B5</f>
        <v>100</v>
      </c>
      <c r="L5" s="1">
        <f t="shared" ref="L5:L13" si="0">A5</f>
        <v>1</v>
      </c>
      <c r="M5" s="9"/>
      <c r="O5" s="1">
        <v>1</v>
      </c>
      <c r="P5" s="10">
        <f>'投喂经验|Feedingexp'!$E$4*P$4</f>
        <v>60</v>
      </c>
      <c r="Q5" s="10">
        <f>P5</f>
        <v>60</v>
      </c>
      <c r="R5" s="10">
        <f>_xlfn.IFNA(VLOOKUP(Q5,$K:$L,2),0)+1</f>
        <v>1</v>
      </c>
      <c r="S5" s="10">
        <f>VLOOKUP(P$4,'投喂次数|Feeding'!$A:$E,5,0)*$O5</f>
        <v>15</v>
      </c>
    </row>
    <row r="6" spans="1:19" x14ac:dyDescent="0.3">
      <c r="A6" s="1">
        <v>2</v>
      </c>
      <c r="B6" s="5">
        <v>300</v>
      </c>
      <c r="C6" s="1">
        <v>50000</v>
      </c>
      <c r="D6" s="6">
        <v>6.0000000000000001E-3</v>
      </c>
      <c r="E6" s="1">
        <v>0</v>
      </c>
      <c r="F6" s="1">
        <v>0</v>
      </c>
      <c r="G6" s="1">
        <v>1</v>
      </c>
      <c r="J6" s="1">
        <f t="shared" ref="J6:J13" si="1">B6/2</f>
        <v>150</v>
      </c>
      <c r="K6" s="1">
        <f>K5+B6</f>
        <v>400</v>
      </c>
      <c r="L6" s="1">
        <f t="shared" si="0"/>
        <v>2</v>
      </c>
      <c r="M6" s="9"/>
      <c r="O6" s="1">
        <v>2</v>
      </c>
      <c r="P6" s="10">
        <f>'投喂经验|Feedingexp'!$E$4*P$4</f>
        <v>60</v>
      </c>
      <c r="Q6" s="10">
        <f>Q5+P6</f>
        <v>120</v>
      </c>
      <c r="R6" s="10">
        <f t="shared" ref="R6:R69" si="2">_xlfn.IFNA(VLOOKUP(Q6,$K:$L,2),0)+1</f>
        <v>2</v>
      </c>
      <c r="S6" s="10">
        <f>VLOOKUP(P$4,'投喂次数|Feeding'!$A:$E,5,0)*$O6</f>
        <v>30</v>
      </c>
    </row>
    <row r="7" spans="1:19" x14ac:dyDescent="0.3">
      <c r="A7" s="1">
        <v>3</v>
      </c>
      <c r="B7" s="5">
        <v>600</v>
      </c>
      <c r="C7" s="1">
        <v>100000</v>
      </c>
      <c r="D7" s="6">
        <v>6.0000000000000001E-3</v>
      </c>
      <c r="E7" s="1">
        <v>1.5</v>
      </c>
      <c r="F7" s="1">
        <v>3000</v>
      </c>
      <c r="G7" s="1">
        <v>1</v>
      </c>
      <c r="I7" s="1">
        <f>F7*10000</f>
        <v>30000000</v>
      </c>
      <c r="J7" s="1">
        <f t="shared" si="1"/>
        <v>300</v>
      </c>
      <c r="K7" s="1">
        <f t="shared" ref="K7:K13" si="3">K6+B7</f>
        <v>1000</v>
      </c>
      <c r="L7" s="1">
        <f t="shared" si="0"/>
        <v>3</v>
      </c>
      <c r="M7" s="9">
        <f>D7*(1-F7/10000)+D7*E7*F7/10000</f>
        <v>6.8999999999999999E-3</v>
      </c>
      <c r="O7" s="1">
        <v>3</v>
      </c>
      <c r="P7" s="10">
        <f>'投喂经验|Feedingexp'!$E$4*P$4</f>
        <v>60</v>
      </c>
      <c r="Q7" s="10">
        <f t="shared" ref="Q7:Q70" si="4">Q6+P7</f>
        <v>180</v>
      </c>
      <c r="R7" s="10">
        <f t="shared" si="2"/>
        <v>2</v>
      </c>
      <c r="S7" s="10">
        <f>VLOOKUP(P$4,'投喂次数|Feeding'!$A:$E,5,0)*$O7</f>
        <v>45</v>
      </c>
    </row>
    <row r="8" spans="1:19" x14ac:dyDescent="0.3">
      <c r="A8" s="1">
        <v>4</v>
      </c>
      <c r="B8" s="5">
        <v>1000</v>
      </c>
      <c r="C8" s="1">
        <v>200000</v>
      </c>
      <c r="D8" s="6">
        <v>6.0000000000000001E-3</v>
      </c>
      <c r="E8" s="1">
        <v>1.5</v>
      </c>
      <c r="F8" s="1">
        <v>3000</v>
      </c>
      <c r="G8" s="1">
        <v>1</v>
      </c>
      <c r="I8" s="1">
        <f t="shared" ref="I8:I14" si="5">F8*10000</f>
        <v>30000000</v>
      </c>
      <c r="J8" s="1">
        <f t="shared" si="1"/>
        <v>500</v>
      </c>
      <c r="K8" s="1">
        <f t="shared" si="3"/>
        <v>2000</v>
      </c>
      <c r="L8" s="1">
        <f t="shared" si="0"/>
        <v>4</v>
      </c>
      <c r="M8" s="9">
        <f t="shared" ref="M8:M14" si="6">D8*(1-F8/10000)+D8*E8*F8/10000</f>
        <v>6.8999999999999999E-3</v>
      </c>
      <c r="O8" s="1">
        <v>4</v>
      </c>
      <c r="P8" s="10">
        <f>'投喂经验|Feedingexp'!$E$4*P$4</f>
        <v>60</v>
      </c>
      <c r="Q8" s="10">
        <f t="shared" si="4"/>
        <v>240</v>
      </c>
      <c r="R8" s="10">
        <f t="shared" si="2"/>
        <v>2</v>
      </c>
      <c r="S8" s="10">
        <f>VLOOKUP(P$4,'投喂次数|Feeding'!$A:$E,5,0)*$O8</f>
        <v>60</v>
      </c>
    </row>
    <row r="9" spans="1:19" x14ac:dyDescent="0.3">
      <c r="A9" s="1">
        <v>5</v>
      </c>
      <c r="B9" s="5">
        <v>1500</v>
      </c>
      <c r="C9" s="1">
        <v>300000</v>
      </c>
      <c r="D9" s="6">
        <v>6.4999999999999997E-3</v>
      </c>
      <c r="E9" s="1">
        <v>2</v>
      </c>
      <c r="F9" s="1">
        <v>2000</v>
      </c>
      <c r="G9" s="1">
        <v>2</v>
      </c>
      <c r="I9" s="1">
        <f t="shared" si="5"/>
        <v>20000000</v>
      </c>
      <c r="J9" s="1">
        <f t="shared" si="1"/>
        <v>750</v>
      </c>
      <c r="K9" s="1">
        <f t="shared" si="3"/>
        <v>3500</v>
      </c>
      <c r="L9" s="1">
        <f t="shared" si="0"/>
        <v>5</v>
      </c>
      <c r="M9" s="9">
        <f t="shared" si="6"/>
        <v>7.7999999999999996E-3</v>
      </c>
      <c r="O9" s="1">
        <v>5</v>
      </c>
      <c r="P9" s="10">
        <f>'投喂经验|Feedingexp'!$E$4*P$4</f>
        <v>60</v>
      </c>
      <c r="Q9" s="10">
        <f t="shared" si="4"/>
        <v>300</v>
      </c>
      <c r="R9" s="10">
        <f t="shared" si="2"/>
        <v>2</v>
      </c>
      <c r="S9" s="10">
        <f>VLOOKUP(P$4,'投喂次数|Feeding'!$A:$E,5,0)*$O9</f>
        <v>75</v>
      </c>
    </row>
    <row r="10" spans="1:19" x14ac:dyDescent="0.3">
      <c r="A10" s="1">
        <v>6</v>
      </c>
      <c r="B10" s="5">
        <v>3000</v>
      </c>
      <c r="C10" s="1">
        <v>500000</v>
      </c>
      <c r="D10" s="6">
        <v>6.4999999999999997E-3</v>
      </c>
      <c r="E10" s="1">
        <v>2</v>
      </c>
      <c r="F10" s="1">
        <v>2000</v>
      </c>
      <c r="G10" s="1">
        <v>2</v>
      </c>
      <c r="I10" s="1">
        <f t="shared" si="5"/>
        <v>20000000</v>
      </c>
      <c r="J10" s="1">
        <f t="shared" si="1"/>
        <v>1500</v>
      </c>
      <c r="K10" s="1">
        <f t="shared" si="3"/>
        <v>6500</v>
      </c>
      <c r="L10" s="1">
        <f t="shared" si="0"/>
        <v>6</v>
      </c>
      <c r="M10" s="9">
        <f t="shared" si="6"/>
        <v>7.7999999999999996E-3</v>
      </c>
      <c r="O10" s="1">
        <v>6</v>
      </c>
      <c r="P10" s="10">
        <f>'投喂经验|Feedingexp'!$E$4*P$4</f>
        <v>60</v>
      </c>
      <c r="Q10" s="10">
        <f t="shared" si="4"/>
        <v>360</v>
      </c>
      <c r="R10" s="10">
        <f t="shared" si="2"/>
        <v>2</v>
      </c>
      <c r="S10" s="10">
        <f>VLOOKUP(P$4,'投喂次数|Feeding'!$A:$E,5,0)*$O10</f>
        <v>90</v>
      </c>
    </row>
    <row r="11" spans="1:19" x14ac:dyDescent="0.3">
      <c r="A11" s="1">
        <v>7</v>
      </c>
      <c r="B11" s="5">
        <v>4000</v>
      </c>
      <c r="C11" s="1">
        <v>1000000</v>
      </c>
      <c r="D11" s="6">
        <v>7.0000000000000001E-3</v>
      </c>
      <c r="E11" s="1">
        <v>2</v>
      </c>
      <c r="F11" s="1">
        <v>2000</v>
      </c>
      <c r="G11" s="1">
        <v>3</v>
      </c>
      <c r="I11" s="1">
        <f t="shared" si="5"/>
        <v>20000000</v>
      </c>
      <c r="J11" s="1">
        <f t="shared" si="1"/>
        <v>2000</v>
      </c>
      <c r="K11" s="1">
        <f t="shared" si="3"/>
        <v>10500</v>
      </c>
      <c r="L11" s="1">
        <f t="shared" si="0"/>
        <v>7</v>
      </c>
      <c r="M11" s="9">
        <f t="shared" si="6"/>
        <v>8.4000000000000012E-3</v>
      </c>
      <c r="O11" s="1">
        <v>7</v>
      </c>
      <c r="P11" s="10">
        <f>'投喂经验|Feedingexp'!$E$4*P$4</f>
        <v>60</v>
      </c>
      <c r="Q11" s="10">
        <f t="shared" si="4"/>
        <v>420</v>
      </c>
      <c r="R11" s="10">
        <f t="shared" si="2"/>
        <v>3</v>
      </c>
      <c r="S11" s="10">
        <f>VLOOKUP(P$4,'投喂次数|Feeding'!$A:$E,5,0)*$O11</f>
        <v>105</v>
      </c>
    </row>
    <row r="12" spans="1:19" x14ac:dyDescent="0.3">
      <c r="A12" s="1">
        <v>8</v>
      </c>
      <c r="B12" s="5">
        <v>5000</v>
      </c>
      <c r="C12" s="1">
        <v>2000000</v>
      </c>
      <c r="D12" s="6">
        <v>7.0000000000000001E-3</v>
      </c>
      <c r="E12" s="1">
        <v>2</v>
      </c>
      <c r="F12" s="1">
        <v>2000</v>
      </c>
      <c r="G12" s="1">
        <v>3</v>
      </c>
      <c r="I12" s="1">
        <f t="shared" si="5"/>
        <v>20000000</v>
      </c>
      <c r="J12" s="1">
        <f t="shared" si="1"/>
        <v>2500</v>
      </c>
      <c r="K12" s="1">
        <f t="shared" si="3"/>
        <v>15500</v>
      </c>
      <c r="L12" s="1">
        <f t="shared" si="0"/>
        <v>8</v>
      </c>
      <c r="M12" s="9">
        <f t="shared" si="6"/>
        <v>8.4000000000000012E-3</v>
      </c>
      <c r="O12" s="1">
        <v>8</v>
      </c>
      <c r="P12" s="10">
        <f>'投喂经验|Feedingexp'!$E$4*P$4</f>
        <v>60</v>
      </c>
      <c r="Q12" s="10">
        <f t="shared" si="4"/>
        <v>480</v>
      </c>
      <c r="R12" s="10">
        <f t="shared" si="2"/>
        <v>3</v>
      </c>
      <c r="S12" s="10">
        <f>VLOOKUP(P$4,'投喂次数|Feeding'!$A:$E,5,0)*$O12</f>
        <v>120</v>
      </c>
    </row>
    <row r="13" spans="1:19" x14ac:dyDescent="0.3">
      <c r="A13" s="1">
        <v>9</v>
      </c>
      <c r="B13" s="5">
        <v>7000</v>
      </c>
      <c r="C13" s="1">
        <v>3000000</v>
      </c>
      <c r="D13" s="6">
        <v>7.4999999999999997E-3</v>
      </c>
      <c r="E13" s="1">
        <v>2</v>
      </c>
      <c r="F13" s="1">
        <v>2000</v>
      </c>
      <c r="G13" s="1">
        <v>3</v>
      </c>
      <c r="I13" s="1">
        <f t="shared" si="5"/>
        <v>20000000</v>
      </c>
      <c r="J13" s="1">
        <f t="shared" si="1"/>
        <v>3500</v>
      </c>
      <c r="K13" s="1">
        <f t="shared" si="3"/>
        <v>22500</v>
      </c>
      <c r="L13" s="1">
        <f t="shared" si="0"/>
        <v>9</v>
      </c>
      <c r="M13" s="9">
        <f t="shared" si="6"/>
        <v>9.0000000000000011E-3</v>
      </c>
      <c r="O13" s="1">
        <v>9</v>
      </c>
      <c r="P13" s="10">
        <f>'投喂经验|Feedingexp'!$E$4*P$4</f>
        <v>60</v>
      </c>
      <c r="Q13" s="10">
        <f t="shared" si="4"/>
        <v>540</v>
      </c>
      <c r="R13" s="10">
        <f t="shared" si="2"/>
        <v>3</v>
      </c>
      <c r="S13" s="10">
        <f>VLOOKUP(P$4,'投喂次数|Feeding'!$A:$E,5,0)*$O13</f>
        <v>135</v>
      </c>
    </row>
    <row r="14" spans="1:19" x14ac:dyDescent="0.3">
      <c r="A14" s="1">
        <v>10</v>
      </c>
      <c r="B14" s="5">
        <v>0</v>
      </c>
      <c r="C14" s="1">
        <v>5000000</v>
      </c>
      <c r="D14" s="6">
        <v>8.0000000000000002E-3</v>
      </c>
      <c r="E14" s="1">
        <v>3</v>
      </c>
      <c r="F14" s="1">
        <v>1250</v>
      </c>
      <c r="G14" s="1">
        <v>3</v>
      </c>
      <c r="I14" s="1">
        <f t="shared" si="5"/>
        <v>12500000</v>
      </c>
      <c r="M14" s="9">
        <f t="shared" si="6"/>
        <v>0.01</v>
      </c>
      <c r="O14" s="1">
        <v>10</v>
      </c>
      <c r="P14" s="10">
        <f>'投喂经验|Feedingexp'!$E$4*P$4</f>
        <v>60</v>
      </c>
      <c r="Q14" s="10">
        <f t="shared" si="4"/>
        <v>600</v>
      </c>
      <c r="R14" s="10">
        <f t="shared" si="2"/>
        <v>3</v>
      </c>
      <c r="S14" s="10">
        <f>VLOOKUP(P$4,'投喂次数|Feeding'!$A:$E,5,0)*$O14</f>
        <v>150</v>
      </c>
    </row>
    <row r="15" spans="1:19" x14ac:dyDescent="0.3">
      <c r="O15" s="1">
        <v>11</v>
      </c>
      <c r="P15" s="10">
        <f>'投喂经验|Feedingexp'!$E$4*P$4</f>
        <v>60</v>
      </c>
      <c r="Q15" s="10">
        <f t="shared" si="4"/>
        <v>660</v>
      </c>
      <c r="R15" s="10">
        <f t="shared" si="2"/>
        <v>3</v>
      </c>
      <c r="S15" s="10">
        <f>VLOOKUP(P$4,'投喂次数|Feeding'!$A:$E,5,0)*$O15</f>
        <v>165</v>
      </c>
    </row>
    <row r="16" spans="1:19" x14ac:dyDescent="0.3">
      <c r="O16" s="1">
        <v>12</v>
      </c>
      <c r="P16" s="10">
        <f>'投喂经验|Feedingexp'!$E$4*P$4</f>
        <v>60</v>
      </c>
      <c r="Q16" s="10">
        <f t="shared" si="4"/>
        <v>720</v>
      </c>
      <c r="R16" s="10">
        <f t="shared" si="2"/>
        <v>3</v>
      </c>
      <c r="S16" s="10">
        <f>VLOOKUP(P$4,'投喂次数|Feeding'!$A:$E,5,0)*$O16</f>
        <v>180</v>
      </c>
    </row>
    <row r="17" spans="12:19" x14ac:dyDescent="0.3">
      <c r="O17" s="1">
        <v>13</v>
      </c>
      <c r="P17" s="10">
        <f>'投喂经验|Feedingexp'!$E$4*P$4</f>
        <v>60</v>
      </c>
      <c r="Q17" s="10">
        <f t="shared" si="4"/>
        <v>780</v>
      </c>
      <c r="R17" s="10">
        <f t="shared" si="2"/>
        <v>3</v>
      </c>
      <c r="S17" s="10">
        <f>VLOOKUP(P$4,'投喂次数|Feeding'!$A:$E,5,0)*$O17</f>
        <v>195</v>
      </c>
    </row>
    <row r="18" spans="12:19" x14ac:dyDescent="0.3">
      <c r="O18" s="1">
        <v>14</v>
      </c>
      <c r="P18" s="10">
        <f>'投喂经验|Feedingexp'!$E$4*P$4</f>
        <v>60</v>
      </c>
      <c r="Q18" s="10">
        <f t="shared" si="4"/>
        <v>840</v>
      </c>
      <c r="R18" s="10">
        <f t="shared" si="2"/>
        <v>3</v>
      </c>
      <c r="S18" s="10">
        <f>VLOOKUP(P$4,'投喂次数|Feeding'!$A:$E,5,0)*$O18</f>
        <v>210</v>
      </c>
    </row>
    <row r="19" spans="12:19" x14ac:dyDescent="0.3">
      <c r="O19" s="1">
        <v>15</v>
      </c>
      <c r="P19" s="10">
        <f>'投喂经验|Feedingexp'!$E$4*P$4</f>
        <v>60</v>
      </c>
      <c r="Q19" s="10">
        <f t="shared" si="4"/>
        <v>900</v>
      </c>
      <c r="R19" s="10">
        <f t="shared" si="2"/>
        <v>3</v>
      </c>
      <c r="S19" s="10">
        <f>VLOOKUP(P$4,'投喂次数|Feeding'!$A:$E,5,0)*$O19</f>
        <v>225</v>
      </c>
    </row>
    <row r="20" spans="12:19" x14ac:dyDescent="0.3">
      <c r="O20" s="1">
        <v>16</v>
      </c>
      <c r="P20" s="10">
        <f>'投喂经验|Feedingexp'!$E$4*P$4</f>
        <v>60</v>
      </c>
      <c r="Q20" s="10">
        <f t="shared" si="4"/>
        <v>960</v>
      </c>
      <c r="R20" s="10">
        <f t="shared" si="2"/>
        <v>3</v>
      </c>
      <c r="S20" s="10">
        <f>VLOOKUP(P$4,'投喂次数|Feeding'!$A:$E,5,0)*$O20</f>
        <v>240</v>
      </c>
    </row>
    <row r="21" spans="12:19" x14ac:dyDescent="0.3">
      <c r="O21" s="1">
        <v>17</v>
      </c>
      <c r="P21" s="10">
        <f>'投喂经验|Feedingexp'!$E$4*P$4</f>
        <v>60</v>
      </c>
      <c r="Q21" s="10">
        <f t="shared" si="4"/>
        <v>1020</v>
      </c>
      <c r="R21" s="10">
        <f t="shared" si="2"/>
        <v>4</v>
      </c>
      <c r="S21" s="10">
        <f>VLOOKUP(P$4,'投喂次数|Feeding'!$A:$E,5,0)*$O21</f>
        <v>255</v>
      </c>
    </row>
    <row r="22" spans="12:19" x14ac:dyDescent="0.3">
      <c r="O22" s="1">
        <v>18</v>
      </c>
      <c r="P22" s="10">
        <f>'投喂经验|Feedingexp'!$E$4*P$4</f>
        <v>60</v>
      </c>
      <c r="Q22" s="10">
        <f t="shared" si="4"/>
        <v>1080</v>
      </c>
      <c r="R22" s="10">
        <f t="shared" si="2"/>
        <v>4</v>
      </c>
      <c r="S22" s="10">
        <f>VLOOKUP(P$4,'投喂次数|Feeding'!$A:$E,5,0)*$O22</f>
        <v>270</v>
      </c>
    </row>
    <row r="23" spans="12:19" x14ac:dyDescent="0.3">
      <c r="L23" s="1">
        <f>10000*0.005</f>
        <v>50</v>
      </c>
      <c r="O23" s="1">
        <v>19</v>
      </c>
      <c r="P23" s="10">
        <f>'投喂经验|Feedingexp'!$E$4*P$4</f>
        <v>60</v>
      </c>
      <c r="Q23" s="10">
        <f t="shared" si="4"/>
        <v>1140</v>
      </c>
      <c r="R23" s="10">
        <f t="shared" si="2"/>
        <v>4</v>
      </c>
      <c r="S23" s="10">
        <f>VLOOKUP(P$4,'投喂次数|Feeding'!$A:$E,5,0)*$O23</f>
        <v>285</v>
      </c>
    </row>
    <row r="24" spans="12:19" x14ac:dyDescent="0.3">
      <c r="L24" s="1">
        <f>50000/L23/6/60</f>
        <v>2.7777777777777777</v>
      </c>
      <c r="O24" s="1">
        <v>20</v>
      </c>
      <c r="P24" s="10">
        <f>'投喂经验|Feedingexp'!$E$4*P$4</f>
        <v>60</v>
      </c>
      <c r="Q24" s="10">
        <f t="shared" si="4"/>
        <v>1200</v>
      </c>
      <c r="R24" s="10">
        <f t="shared" si="2"/>
        <v>4</v>
      </c>
      <c r="S24" s="10">
        <f>VLOOKUP(P$4,'投喂次数|Feeding'!$A:$E,5,0)*$O24</f>
        <v>300</v>
      </c>
    </row>
    <row r="25" spans="12:19" x14ac:dyDescent="0.3">
      <c r="O25" s="1">
        <v>21</v>
      </c>
      <c r="P25" s="10">
        <f>'投喂经验|Feedingexp'!$E$4*P$4</f>
        <v>60</v>
      </c>
      <c r="Q25" s="10">
        <f t="shared" si="4"/>
        <v>1260</v>
      </c>
      <c r="R25" s="10">
        <f t="shared" si="2"/>
        <v>4</v>
      </c>
      <c r="S25" s="10">
        <f>VLOOKUP(P$4,'投喂次数|Feeding'!$A:$E,5,0)*$O25</f>
        <v>315</v>
      </c>
    </row>
    <row r="26" spans="12:19" x14ac:dyDescent="0.3">
      <c r="O26" s="1">
        <v>22</v>
      </c>
      <c r="P26" s="10">
        <f>'投喂经验|Feedingexp'!$E$4*P$4</f>
        <v>60</v>
      </c>
      <c r="Q26" s="10">
        <f t="shared" si="4"/>
        <v>1320</v>
      </c>
      <c r="R26" s="10">
        <f t="shared" si="2"/>
        <v>4</v>
      </c>
      <c r="S26" s="10">
        <f>VLOOKUP(P$4,'投喂次数|Feeding'!$A:$E,5,0)*$O26</f>
        <v>330</v>
      </c>
    </row>
    <row r="27" spans="12:19" x14ac:dyDescent="0.3">
      <c r="O27" s="1">
        <v>23</v>
      </c>
      <c r="P27" s="10">
        <f>'投喂经验|Feedingexp'!$E$4*P$4</f>
        <v>60</v>
      </c>
      <c r="Q27" s="10">
        <f t="shared" si="4"/>
        <v>1380</v>
      </c>
      <c r="R27" s="10">
        <f t="shared" si="2"/>
        <v>4</v>
      </c>
      <c r="S27" s="10">
        <f>VLOOKUP(P$4,'投喂次数|Feeding'!$A:$E,5,0)*$O27</f>
        <v>345</v>
      </c>
    </row>
    <row r="28" spans="12:19" x14ac:dyDescent="0.3">
      <c r="O28" s="1">
        <v>24</v>
      </c>
      <c r="P28" s="10">
        <f>'投喂经验|Feedingexp'!$E$4*P$4</f>
        <v>60</v>
      </c>
      <c r="Q28" s="10">
        <f t="shared" si="4"/>
        <v>1440</v>
      </c>
      <c r="R28" s="10">
        <f t="shared" si="2"/>
        <v>4</v>
      </c>
      <c r="S28" s="10">
        <f>VLOOKUP(P$4,'投喂次数|Feeding'!$A:$E,5,0)*$O28</f>
        <v>360</v>
      </c>
    </row>
    <row r="29" spans="12:19" x14ac:dyDescent="0.3">
      <c r="O29" s="1">
        <v>25</v>
      </c>
      <c r="P29" s="10">
        <f>'投喂经验|Feedingexp'!$E$4*P$4</f>
        <v>60</v>
      </c>
      <c r="Q29" s="10">
        <f t="shared" si="4"/>
        <v>1500</v>
      </c>
      <c r="R29" s="10">
        <f t="shared" si="2"/>
        <v>4</v>
      </c>
      <c r="S29" s="10">
        <f>VLOOKUP(P$4,'投喂次数|Feeding'!$A:$E,5,0)*$O29</f>
        <v>375</v>
      </c>
    </row>
    <row r="30" spans="12:19" x14ac:dyDescent="0.3">
      <c r="O30" s="1">
        <v>26</v>
      </c>
      <c r="P30" s="10">
        <f>'投喂经验|Feedingexp'!$E$4*P$4</f>
        <v>60</v>
      </c>
      <c r="Q30" s="10">
        <f t="shared" si="4"/>
        <v>1560</v>
      </c>
      <c r="R30" s="10">
        <f t="shared" si="2"/>
        <v>4</v>
      </c>
      <c r="S30" s="10">
        <f>VLOOKUP(P$4,'投喂次数|Feeding'!$A:$E,5,0)*$O30</f>
        <v>390</v>
      </c>
    </row>
    <row r="31" spans="12:19" x14ac:dyDescent="0.3">
      <c r="O31" s="1">
        <v>27</v>
      </c>
      <c r="P31" s="10">
        <f>'投喂经验|Feedingexp'!$E$4*P$4</f>
        <v>60</v>
      </c>
      <c r="Q31" s="10">
        <f t="shared" si="4"/>
        <v>1620</v>
      </c>
      <c r="R31" s="10">
        <f t="shared" si="2"/>
        <v>4</v>
      </c>
      <c r="S31" s="10">
        <f>VLOOKUP(P$4,'投喂次数|Feeding'!$A:$E,5,0)*$O31</f>
        <v>405</v>
      </c>
    </row>
    <row r="32" spans="12:19" x14ac:dyDescent="0.3">
      <c r="O32" s="1">
        <v>28</v>
      </c>
      <c r="P32" s="10">
        <f>'投喂经验|Feedingexp'!$E$4*P$4</f>
        <v>60</v>
      </c>
      <c r="Q32" s="10">
        <f t="shared" si="4"/>
        <v>1680</v>
      </c>
      <c r="R32" s="10">
        <f t="shared" si="2"/>
        <v>4</v>
      </c>
      <c r="S32" s="10">
        <f>VLOOKUP(P$4,'投喂次数|Feeding'!$A:$E,5,0)*$O32</f>
        <v>420</v>
      </c>
    </row>
    <row r="33" spans="15:19" x14ac:dyDescent="0.3">
      <c r="O33" s="1">
        <v>29</v>
      </c>
      <c r="P33" s="10">
        <f>'投喂经验|Feedingexp'!$E$4*P$4</f>
        <v>60</v>
      </c>
      <c r="Q33" s="10">
        <f t="shared" si="4"/>
        <v>1740</v>
      </c>
      <c r="R33" s="10">
        <f t="shared" si="2"/>
        <v>4</v>
      </c>
      <c r="S33" s="10">
        <f>VLOOKUP(P$4,'投喂次数|Feeding'!$A:$E,5,0)*$O33</f>
        <v>435</v>
      </c>
    </row>
    <row r="34" spans="15:19" x14ac:dyDescent="0.3">
      <c r="O34" s="1">
        <v>30</v>
      </c>
      <c r="P34" s="10">
        <f>'投喂经验|Feedingexp'!$E$4*P$4</f>
        <v>60</v>
      </c>
      <c r="Q34" s="10">
        <f t="shared" si="4"/>
        <v>1800</v>
      </c>
      <c r="R34" s="10">
        <f t="shared" si="2"/>
        <v>4</v>
      </c>
      <c r="S34" s="10">
        <f>VLOOKUP(P$4,'投喂次数|Feeding'!$A:$E,5,0)*$O34</f>
        <v>450</v>
      </c>
    </row>
    <row r="35" spans="15:19" x14ac:dyDescent="0.3">
      <c r="O35" s="1">
        <v>31</v>
      </c>
      <c r="P35" s="10">
        <f>'投喂经验|Feedingexp'!$E$4*P$4</f>
        <v>60</v>
      </c>
      <c r="Q35" s="10">
        <f t="shared" si="4"/>
        <v>1860</v>
      </c>
      <c r="R35" s="10">
        <f t="shared" si="2"/>
        <v>4</v>
      </c>
      <c r="S35" s="10">
        <f>VLOOKUP(P$4,'投喂次数|Feeding'!$A:$E,5,0)*$O35</f>
        <v>465</v>
      </c>
    </row>
    <row r="36" spans="15:19" x14ac:dyDescent="0.3">
      <c r="O36" s="1">
        <v>32</v>
      </c>
      <c r="P36" s="10">
        <f>'投喂经验|Feedingexp'!$E$4*P$4</f>
        <v>60</v>
      </c>
      <c r="Q36" s="10">
        <f t="shared" si="4"/>
        <v>1920</v>
      </c>
      <c r="R36" s="10">
        <f t="shared" si="2"/>
        <v>4</v>
      </c>
      <c r="S36" s="10">
        <f>VLOOKUP(P$4,'投喂次数|Feeding'!$A:$E,5,0)*$O36</f>
        <v>480</v>
      </c>
    </row>
    <row r="37" spans="15:19" x14ac:dyDescent="0.3">
      <c r="O37" s="1">
        <v>33</v>
      </c>
      <c r="P37" s="10">
        <f>'投喂经验|Feedingexp'!$E$4*P$4</f>
        <v>60</v>
      </c>
      <c r="Q37" s="10">
        <f t="shared" si="4"/>
        <v>1980</v>
      </c>
      <c r="R37" s="10">
        <f t="shared" si="2"/>
        <v>4</v>
      </c>
      <c r="S37" s="10">
        <f>VLOOKUP(P$4,'投喂次数|Feeding'!$A:$E,5,0)*$O37</f>
        <v>495</v>
      </c>
    </row>
    <row r="38" spans="15:19" x14ac:dyDescent="0.3">
      <c r="O38" s="1">
        <v>34</v>
      </c>
      <c r="P38" s="10">
        <f>'投喂经验|Feedingexp'!$E$4*P$4</f>
        <v>60</v>
      </c>
      <c r="Q38" s="10">
        <f t="shared" si="4"/>
        <v>2040</v>
      </c>
      <c r="R38" s="10">
        <f t="shared" si="2"/>
        <v>5</v>
      </c>
      <c r="S38" s="10">
        <f>VLOOKUP(P$4,'投喂次数|Feeding'!$A:$E,5,0)*$O38</f>
        <v>510</v>
      </c>
    </row>
    <row r="39" spans="15:19" x14ac:dyDescent="0.3">
      <c r="O39" s="1">
        <v>35</v>
      </c>
      <c r="P39" s="10">
        <f>'投喂经验|Feedingexp'!$E$4*P$4</f>
        <v>60</v>
      </c>
      <c r="Q39" s="10">
        <f t="shared" si="4"/>
        <v>2100</v>
      </c>
      <c r="R39" s="10">
        <f t="shared" si="2"/>
        <v>5</v>
      </c>
      <c r="S39" s="10">
        <f>VLOOKUP(P$4,'投喂次数|Feeding'!$A:$E,5,0)*$O39</f>
        <v>525</v>
      </c>
    </row>
    <row r="40" spans="15:19" x14ac:dyDescent="0.3">
      <c r="O40" s="1">
        <v>36</v>
      </c>
      <c r="P40" s="10">
        <f>'投喂经验|Feedingexp'!$E$4*P$4</f>
        <v>60</v>
      </c>
      <c r="Q40" s="10">
        <f t="shared" si="4"/>
        <v>2160</v>
      </c>
      <c r="R40" s="10">
        <f t="shared" si="2"/>
        <v>5</v>
      </c>
      <c r="S40" s="10">
        <f>VLOOKUP(P$4,'投喂次数|Feeding'!$A:$E,5,0)*$O40</f>
        <v>540</v>
      </c>
    </row>
    <row r="41" spans="15:19" x14ac:dyDescent="0.3">
      <c r="O41" s="1">
        <v>37</v>
      </c>
      <c r="P41" s="10">
        <f>'投喂经验|Feedingexp'!$E$4*P$4</f>
        <v>60</v>
      </c>
      <c r="Q41" s="10">
        <f t="shared" si="4"/>
        <v>2220</v>
      </c>
      <c r="R41" s="10">
        <f t="shared" si="2"/>
        <v>5</v>
      </c>
      <c r="S41" s="10">
        <f>VLOOKUP(P$4,'投喂次数|Feeding'!$A:$E,5,0)*$O41</f>
        <v>555</v>
      </c>
    </row>
    <row r="42" spans="15:19" x14ac:dyDescent="0.3">
      <c r="O42" s="1">
        <v>38</v>
      </c>
      <c r="P42" s="10">
        <f>'投喂经验|Feedingexp'!$E$4*P$4</f>
        <v>60</v>
      </c>
      <c r="Q42" s="10">
        <f t="shared" si="4"/>
        <v>2280</v>
      </c>
      <c r="R42" s="10">
        <f t="shared" si="2"/>
        <v>5</v>
      </c>
      <c r="S42" s="10">
        <f>VLOOKUP(P$4,'投喂次数|Feeding'!$A:$E,5,0)*$O42</f>
        <v>570</v>
      </c>
    </row>
    <row r="43" spans="15:19" x14ac:dyDescent="0.3">
      <c r="O43" s="1">
        <v>39</v>
      </c>
      <c r="P43" s="10">
        <f>'投喂经验|Feedingexp'!$E$4*P$4</f>
        <v>60</v>
      </c>
      <c r="Q43" s="10">
        <f t="shared" si="4"/>
        <v>2340</v>
      </c>
      <c r="R43" s="10">
        <f t="shared" si="2"/>
        <v>5</v>
      </c>
      <c r="S43" s="10">
        <f>VLOOKUP(P$4,'投喂次数|Feeding'!$A:$E,5,0)*$O43</f>
        <v>585</v>
      </c>
    </row>
    <row r="44" spans="15:19" x14ac:dyDescent="0.3">
      <c r="O44" s="1">
        <v>40</v>
      </c>
      <c r="P44" s="10">
        <f>'投喂经验|Feedingexp'!$E$4*P$4</f>
        <v>60</v>
      </c>
      <c r="Q44" s="10">
        <f t="shared" si="4"/>
        <v>2400</v>
      </c>
      <c r="R44" s="10">
        <f t="shared" si="2"/>
        <v>5</v>
      </c>
      <c r="S44" s="10">
        <f>VLOOKUP(P$4,'投喂次数|Feeding'!$A:$E,5,0)*$O44</f>
        <v>600</v>
      </c>
    </row>
    <row r="45" spans="15:19" x14ac:dyDescent="0.3">
      <c r="O45" s="1">
        <v>41</v>
      </c>
      <c r="P45" s="10">
        <f>'投喂经验|Feedingexp'!$E$4*P$4</f>
        <v>60</v>
      </c>
      <c r="Q45" s="10">
        <f t="shared" si="4"/>
        <v>2460</v>
      </c>
      <c r="R45" s="10">
        <f t="shared" si="2"/>
        <v>5</v>
      </c>
      <c r="S45" s="10">
        <f>VLOOKUP(P$4,'投喂次数|Feeding'!$A:$E,5,0)*$O45</f>
        <v>615</v>
      </c>
    </row>
    <row r="46" spans="15:19" x14ac:dyDescent="0.3">
      <c r="O46" s="1">
        <v>42</v>
      </c>
      <c r="P46" s="10">
        <f>'投喂经验|Feedingexp'!$E$4*P$4</f>
        <v>60</v>
      </c>
      <c r="Q46" s="10">
        <f t="shared" si="4"/>
        <v>2520</v>
      </c>
      <c r="R46" s="10">
        <f t="shared" si="2"/>
        <v>5</v>
      </c>
      <c r="S46" s="10">
        <f>VLOOKUP(P$4,'投喂次数|Feeding'!$A:$E,5,0)*$O46</f>
        <v>630</v>
      </c>
    </row>
    <row r="47" spans="15:19" x14ac:dyDescent="0.3">
      <c r="O47" s="1">
        <v>43</v>
      </c>
      <c r="P47" s="10">
        <f>'投喂经验|Feedingexp'!$E$4*P$4</f>
        <v>60</v>
      </c>
      <c r="Q47" s="10">
        <f t="shared" si="4"/>
        <v>2580</v>
      </c>
      <c r="R47" s="10">
        <f t="shared" si="2"/>
        <v>5</v>
      </c>
      <c r="S47" s="10">
        <f>VLOOKUP(P$4,'投喂次数|Feeding'!$A:$E,5,0)*$O47</f>
        <v>645</v>
      </c>
    </row>
    <row r="48" spans="15:19" x14ac:dyDescent="0.3">
      <c r="O48" s="1">
        <v>44</v>
      </c>
      <c r="P48" s="10">
        <f>'投喂经验|Feedingexp'!$E$4*P$4</f>
        <v>60</v>
      </c>
      <c r="Q48" s="10">
        <f t="shared" si="4"/>
        <v>2640</v>
      </c>
      <c r="R48" s="10">
        <f t="shared" si="2"/>
        <v>5</v>
      </c>
      <c r="S48" s="10">
        <f>VLOOKUP(P$4,'投喂次数|Feeding'!$A:$E,5,0)*$O48</f>
        <v>660</v>
      </c>
    </row>
    <row r="49" spans="15:19" x14ac:dyDescent="0.3">
      <c r="O49" s="1">
        <v>45</v>
      </c>
      <c r="P49" s="10">
        <f>'投喂经验|Feedingexp'!$E$4*P$4</f>
        <v>60</v>
      </c>
      <c r="Q49" s="10">
        <f t="shared" si="4"/>
        <v>2700</v>
      </c>
      <c r="R49" s="10">
        <f t="shared" si="2"/>
        <v>5</v>
      </c>
      <c r="S49" s="10">
        <f>VLOOKUP(P$4,'投喂次数|Feeding'!$A:$E,5,0)*$O49</f>
        <v>675</v>
      </c>
    </row>
    <row r="50" spans="15:19" x14ac:dyDescent="0.3">
      <c r="O50" s="1">
        <v>46</v>
      </c>
      <c r="P50" s="10">
        <f>'投喂经验|Feedingexp'!$E$4*P$4</f>
        <v>60</v>
      </c>
      <c r="Q50" s="10">
        <f t="shared" si="4"/>
        <v>2760</v>
      </c>
      <c r="R50" s="10">
        <f t="shared" si="2"/>
        <v>5</v>
      </c>
      <c r="S50" s="10">
        <f>VLOOKUP(P$4,'投喂次数|Feeding'!$A:$E,5,0)*$O50</f>
        <v>690</v>
      </c>
    </row>
    <row r="51" spans="15:19" x14ac:dyDescent="0.3">
      <c r="O51" s="1">
        <v>47</v>
      </c>
      <c r="P51" s="10">
        <f>'投喂经验|Feedingexp'!$E$4*P$4</f>
        <v>60</v>
      </c>
      <c r="Q51" s="10">
        <f t="shared" si="4"/>
        <v>2820</v>
      </c>
      <c r="R51" s="10">
        <f t="shared" si="2"/>
        <v>5</v>
      </c>
      <c r="S51" s="10">
        <f>VLOOKUP(P$4,'投喂次数|Feeding'!$A:$E,5,0)*$O51</f>
        <v>705</v>
      </c>
    </row>
    <row r="52" spans="15:19" x14ac:dyDescent="0.3">
      <c r="O52" s="1">
        <v>48</v>
      </c>
      <c r="P52" s="10">
        <f>'投喂经验|Feedingexp'!$E$4*P$4</f>
        <v>60</v>
      </c>
      <c r="Q52" s="10">
        <f t="shared" si="4"/>
        <v>2880</v>
      </c>
      <c r="R52" s="10">
        <f t="shared" si="2"/>
        <v>5</v>
      </c>
      <c r="S52" s="10">
        <f>VLOOKUP(P$4,'投喂次数|Feeding'!$A:$E,5,0)*$O52</f>
        <v>720</v>
      </c>
    </row>
    <row r="53" spans="15:19" x14ac:dyDescent="0.3">
      <c r="O53" s="1">
        <v>49</v>
      </c>
      <c r="P53" s="10">
        <f>'投喂经验|Feedingexp'!$E$4*P$4</f>
        <v>60</v>
      </c>
      <c r="Q53" s="10">
        <f t="shared" si="4"/>
        <v>2940</v>
      </c>
      <c r="R53" s="10">
        <f t="shared" si="2"/>
        <v>5</v>
      </c>
      <c r="S53" s="10">
        <f>VLOOKUP(P$4,'投喂次数|Feeding'!$A:$E,5,0)*$O53</f>
        <v>735</v>
      </c>
    </row>
    <row r="54" spans="15:19" x14ac:dyDescent="0.3">
      <c r="O54" s="1">
        <v>50</v>
      </c>
      <c r="P54" s="10">
        <f>'投喂经验|Feedingexp'!$E$4*P$4</f>
        <v>60</v>
      </c>
      <c r="Q54" s="10">
        <f t="shared" si="4"/>
        <v>3000</v>
      </c>
      <c r="R54" s="10">
        <f t="shared" si="2"/>
        <v>5</v>
      </c>
      <c r="S54" s="10">
        <f>VLOOKUP(P$4,'投喂次数|Feeding'!$A:$E,5,0)*$O54</f>
        <v>750</v>
      </c>
    </row>
    <row r="55" spans="15:19" x14ac:dyDescent="0.3">
      <c r="O55" s="1">
        <v>51</v>
      </c>
      <c r="P55" s="10">
        <f>'投喂经验|Feedingexp'!$E$4*P$4</f>
        <v>60</v>
      </c>
      <c r="Q55" s="10">
        <f t="shared" si="4"/>
        <v>3060</v>
      </c>
      <c r="R55" s="10">
        <f t="shared" si="2"/>
        <v>5</v>
      </c>
      <c r="S55" s="10">
        <f>VLOOKUP(P$4,'投喂次数|Feeding'!$A:$E,5,0)*$O55</f>
        <v>765</v>
      </c>
    </row>
    <row r="56" spans="15:19" x14ac:dyDescent="0.3">
      <c r="O56" s="1">
        <v>52</v>
      </c>
      <c r="P56" s="10">
        <f>'投喂经验|Feedingexp'!$E$4*P$4</f>
        <v>60</v>
      </c>
      <c r="Q56" s="10">
        <f t="shared" si="4"/>
        <v>3120</v>
      </c>
      <c r="R56" s="10">
        <f t="shared" si="2"/>
        <v>5</v>
      </c>
      <c r="S56" s="10">
        <f>VLOOKUP(P$4,'投喂次数|Feeding'!$A:$E,5,0)*$O56</f>
        <v>780</v>
      </c>
    </row>
    <row r="57" spans="15:19" x14ac:dyDescent="0.3">
      <c r="O57" s="1">
        <v>53</v>
      </c>
      <c r="P57" s="10">
        <f>'投喂经验|Feedingexp'!$E$4*P$4</f>
        <v>60</v>
      </c>
      <c r="Q57" s="10">
        <f t="shared" si="4"/>
        <v>3180</v>
      </c>
      <c r="R57" s="10">
        <f t="shared" si="2"/>
        <v>5</v>
      </c>
      <c r="S57" s="10">
        <f>VLOOKUP(P$4,'投喂次数|Feeding'!$A:$E,5,0)*$O57</f>
        <v>795</v>
      </c>
    </row>
    <row r="58" spans="15:19" x14ac:dyDescent="0.3">
      <c r="O58" s="1">
        <v>54</v>
      </c>
      <c r="P58" s="10">
        <f>'投喂经验|Feedingexp'!$E$4*P$4</f>
        <v>60</v>
      </c>
      <c r="Q58" s="10">
        <f t="shared" si="4"/>
        <v>3240</v>
      </c>
      <c r="R58" s="10">
        <f t="shared" si="2"/>
        <v>5</v>
      </c>
      <c r="S58" s="10">
        <f>VLOOKUP(P$4,'投喂次数|Feeding'!$A:$E,5,0)*$O58</f>
        <v>810</v>
      </c>
    </row>
    <row r="59" spans="15:19" x14ac:dyDescent="0.3">
      <c r="O59" s="1">
        <v>55</v>
      </c>
      <c r="P59" s="10">
        <f>'投喂经验|Feedingexp'!$E$4*P$4</f>
        <v>60</v>
      </c>
      <c r="Q59" s="10">
        <f t="shared" si="4"/>
        <v>3300</v>
      </c>
      <c r="R59" s="10">
        <f t="shared" si="2"/>
        <v>5</v>
      </c>
      <c r="S59" s="10">
        <f>VLOOKUP(P$4,'投喂次数|Feeding'!$A:$E,5,0)*$O59</f>
        <v>825</v>
      </c>
    </row>
    <row r="60" spans="15:19" x14ac:dyDescent="0.3">
      <c r="O60" s="1">
        <v>56</v>
      </c>
      <c r="P60" s="10">
        <f>'投喂经验|Feedingexp'!$E$4*P$4</f>
        <v>60</v>
      </c>
      <c r="Q60" s="10">
        <f t="shared" si="4"/>
        <v>3360</v>
      </c>
      <c r="R60" s="10">
        <f t="shared" si="2"/>
        <v>5</v>
      </c>
      <c r="S60" s="10">
        <f>VLOOKUP(P$4,'投喂次数|Feeding'!$A:$E,5,0)*$O60</f>
        <v>840</v>
      </c>
    </row>
    <row r="61" spans="15:19" x14ac:dyDescent="0.3">
      <c r="O61" s="1">
        <v>57</v>
      </c>
      <c r="P61" s="10">
        <f>'投喂经验|Feedingexp'!$E$4*P$4</f>
        <v>60</v>
      </c>
      <c r="Q61" s="10">
        <f t="shared" si="4"/>
        <v>3420</v>
      </c>
      <c r="R61" s="10">
        <f t="shared" si="2"/>
        <v>5</v>
      </c>
      <c r="S61" s="10">
        <f>VLOOKUP(P$4,'投喂次数|Feeding'!$A:$E,5,0)*$O61</f>
        <v>855</v>
      </c>
    </row>
    <row r="62" spans="15:19" x14ac:dyDescent="0.3">
      <c r="O62" s="1">
        <v>58</v>
      </c>
      <c r="P62" s="10">
        <f>'投喂经验|Feedingexp'!$E$4*P$4</f>
        <v>60</v>
      </c>
      <c r="Q62" s="10">
        <f t="shared" si="4"/>
        <v>3480</v>
      </c>
      <c r="R62" s="10">
        <f t="shared" si="2"/>
        <v>5</v>
      </c>
      <c r="S62" s="10">
        <f>VLOOKUP(P$4,'投喂次数|Feeding'!$A:$E,5,0)*$O62</f>
        <v>870</v>
      </c>
    </row>
    <row r="63" spans="15:19" x14ac:dyDescent="0.3">
      <c r="O63" s="1">
        <v>59</v>
      </c>
      <c r="P63" s="10">
        <f>'投喂经验|Feedingexp'!$E$4*P$4</f>
        <v>60</v>
      </c>
      <c r="Q63" s="10">
        <f t="shared" si="4"/>
        <v>3540</v>
      </c>
      <c r="R63" s="10">
        <f t="shared" si="2"/>
        <v>6</v>
      </c>
      <c r="S63" s="10">
        <f>VLOOKUP(P$4,'投喂次数|Feeding'!$A:$E,5,0)*$O63</f>
        <v>885</v>
      </c>
    </row>
    <row r="64" spans="15:19" x14ac:dyDescent="0.3">
      <c r="O64" s="1">
        <v>60</v>
      </c>
      <c r="P64" s="10">
        <f>'投喂经验|Feedingexp'!$E$4*P$4</f>
        <v>60</v>
      </c>
      <c r="Q64" s="10">
        <f t="shared" si="4"/>
        <v>3600</v>
      </c>
      <c r="R64" s="10">
        <f t="shared" si="2"/>
        <v>6</v>
      </c>
      <c r="S64" s="10">
        <f>VLOOKUP(P$4,'投喂次数|Feeding'!$A:$E,5,0)*$O64</f>
        <v>900</v>
      </c>
    </row>
    <row r="65" spans="15:19" x14ac:dyDescent="0.3">
      <c r="O65" s="1">
        <v>61</v>
      </c>
      <c r="P65" s="10">
        <f>'投喂经验|Feedingexp'!$E$4*P$4</f>
        <v>60</v>
      </c>
      <c r="Q65" s="10">
        <f t="shared" si="4"/>
        <v>3660</v>
      </c>
      <c r="R65" s="10">
        <f t="shared" si="2"/>
        <v>6</v>
      </c>
      <c r="S65" s="10">
        <f>VLOOKUP(P$4,'投喂次数|Feeding'!$A:$E,5,0)*$O65</f>
        <v>915</v>
      </c>
    </row>
    <row r="66" spans="15:19" x14ac:dyDescent="0.3">
      <c r="O66" s="1">
        <v>62</v>
      </c>
      <c r="P66" s="10">
        <f>'投喂经验|Feedingexp'!$E$4*P$4</f>
        <v>60</v>
      </c>
      <c r="Q66" s="10">
        <f t="shared" si="4"/>
        <v>3720</v>
      </c>
      <c r="R66" s="10">
        <f t="shared" si="2"/>
        <v>6</v>
      </c>
      <c r="S66" s="10">
        <f>VLOOKUP(P$4,'投喂次数|Feeding'!$A:$E,5,0)*$O66</f>
        <v>930</v>
      </c>
    </row>
    <row r="67" spans="15:19" x14ac:dyDescent="0.3">
      <c r="O67" s="1">
        <v>63</v>
      </c>
      <c r="P67" s="10">
        <f>'投喂经验|Feedingexp'!$E$4*P$4</f>
        <v>60</v>
      </c>
      <c r="Q67" s="10">
        <f t="shared" si="4"/>
        <v>3780</v>
      </c>
      <c r="R67" s="10">
        <f t="shared" si="2"/>
        <v>6</v>
      </c>
      <c r="S67" s="10">
        <f>VLOOKUP(P$4,'投喂次数|Feeding'!$A:$E,5,0)*$O67</f>
        <v>945</v>
      </c>
    </row>
    <row r="68" spans="15:19" x14ac:dyDescent="0.3">
      <c r="O68" s="1">
        <v>64</v>
      </c>
      <c r="P68" s="10">
        <f>'投喂经验|Feedingexp'!$E$4*P$4</f>
        <v>60</v>
      </c>
      <c r="Q68" s="10">
        <f t="shared" si="4"/>
        <v>3840</v>
      </c>
      <c r="R68" s="10">
        <f t="shared" si="2"/>
        <v>6</v>
      </c>
      <c r="S68" s="10">
        <f>VLOOKUP(P$4,'投喂次数|Feeding'!$A:$E,5,0)*$O68</f>
        <v>960</v>
      </c>
    </row>
    <row r="69" spans="15:19" x14ac:dyDescent="0.3">
      <c r="O69" s="1">
        <v>65</v>
      </c>
      <c r="P69" s="10">
        <f>'投喂经验|Feedingexp'!$E$4*P$4</f>
        <v>60</v>
      </c>
      <c r="Q69" s="10">
        <f t="shared" si="4"/>
        <v>3900</v>
      </c>
      <c r="R69" s="10">
        <f t="shared" si="2"/>
        <v>6</v>
      </c>
      <c r="S69" s="10">
        <f>VLOOKUP(P$4,'投喂次数|Feeding'!$A:$E,5,0)*$O69</f>
        <v>975</v>
      </c>
    </row>
    <row r="70" spans="15:19" x14ac:dyDescent="0.3">
      <c r="O70" s="1">
        <v>66</v>
      </c>
      <c r="P70" s="10">
        <f>'投喂经验|Feedingexp'!$E$4*P$4</f>
        <v>60</v>
      </c>
      <c r="Q70" s="10">
        <f t="shared" si="4"/>
        <v>3960</v>
      </c>
      <c r="R70" s="10">
        <f t="shared" ref="R70:R133" si="7">_xlfn.IFNA(VLOOKUP(Q70,$K:$L,2),0)+1</f>
        <v>6</v>
      </c>
      <c r="S70" s="10">
        <f>VLOOKUP(P$4,'投喂次数|Feeding'!$A:$E,5,0)*$O70</f>
        <v>990</v>
      </c>
    </row>
    <row r="71" spans="15:19" x14ac:dyDescent="0.3">
      <c r="O71" s="1">
        <v>67</v>
      </c>
      <c r="P71" s="10">
        <f>'投喂经验|Feedingexp'!$E$4*P$4</f>
        <v>60</v>
      </c>
      <c r="Q71" s="10">
        <f t="shared" ref="Q71:Q94" si="8">Q70+P71</f>
        <v>4020</v>
      </c>
      <c r="R71" s="10">
        <f t="shared" si="7"/>
        <v>6</v>
      </c>
      <c r="S71" s="10">
        <f>VLOOKUP(P$4,'投喂次数|Feeding'!$A:$E,5,0)*$O71</f>
        <v>1005</v>
      </c>
    </row>
    <row r="72" spans="15:19" x14ac:dyDescent="0.3">
      <c r="O72" s="1">
        <v>68</v>
      </c>
      <c r="P72" s="10">
        <f>'投喂经验|Feedingexp'!$E$4*P$4</f>
        <v>60</v>
      </c>
      <c r="Q72" s="10">
        <f t="shared" si="8"/>
        <v>4080</v>
      </c>
      <c r="R72" s="10">
        <f t="shared" si="7"/>
        <v>6</v>
      </c>
      <c r="S72" s="10">
        <f>VLOOKUP(P$4,'投喂次数|Feeding'!$A:$E,5,0)*$O72</f>
        <v>1020</v>
      </c>
    </row>
    <row r="73" spans="15:19" x14ac:dyDescent="0.3">
      <c r="O73" s="1">
        <v>69</v>
      </c>
      <c r="P73" s="10">
        <f>'投喂经验|Feedingexp'!$E$4*P$4</f>
        <v>60</v>
      </c>
      <c r="Q73" s="10">
        <f t="shared" si="8"/>
        <v>4140</v>
      </c>
      <c r="R73" s="10">
        <f t="shared" si="7"/>
        <v>6</v>
      </c>
      <c r="S73" s="10">
        <f>VLOOKUP(P$4,'投喂次数|Feeding'!$A:$E,5,0)*$O73</f>
        <v>1035</v>
      </c>
    </row>
    <row r="74" spans="15:19" x14ac:dyDescent="0.3">
      <c r="O74" s="1">
        <v>70</v>
      </c>
      <c r="P74" s="10">
        <f>'投喂经验|Feedingexp'!$E$4*P$4</f>
        <v>60</v>
      </c>
      <c r="Q74" s="10">
        <f t="shared" si="8"/>
        <v>4200</v>
      </c>
      <c r="R74" s="10">
        <f t="shared" si="7"/>
        <v>6</v>
      </c>
      <c r="S74" s="10">
        <f>VLOOKUP(P$4,'投喂次数|Feeding'!$A:$E,5,0)*$O74</f>
        <v>1050</v>
      </c>
    </row>
    <row r="75" spans="15:19" x14ac:dyDescent="0.3">
      <c r="O75" s="1">
        <v>71</v>
      </c>
      <c r="P75" s="10">
        <f>'投喂经验|Feedingexp'!$E$4*P$4</f>
        <v>60</v>
      </c>
      <c r="Q75" s="10">
        <f t="shared" si="8"/>
        <v>4260</v>
      </c>
      <c r="R75" s="10">
        <f t="shared" si="7"/>
        <v>6</v>
      </c>
      <c r="S75" s="10">
        <f>VLOOKUP(P$4,'投喂次数|Feeding'!$A:$E,5,0)*$O75</f>
        <v>1065</v>
      </c>
    </row>
    <row r="76" spans="15:19" x14ac:dyDescent="0.3">
      <c r="O76" s="1">
        <v>72</v>
      </c>
      <c r="P76" s="10">
        <f>'投喂经验|Feedingexp'!$E$4*P$4</f>
        <v>60</v>
      </c>
      <c r="Q76" s="10">
        <f t="shared" si="8"/>
        <v>4320</v>
      </c>
      <c r="R76" s="10">
        <f t="shared" si="7"/>
        <v>6</v>
      </c>
      <c r="S76" s="10">
        <f>VLOOKUP(P$4,'投喂次数|Feeding'!$A:$E,5,0)*$O76</f>
        <v>1080</v>
      </c>
    </row>
    <row r="77" spans="15:19" x14ac:dyDescent="0.3">
      <c r="O77" s="1">
        <v>73</v>
      </c>
      <c r="P77" s="10">
        <f>'投喂经验|Feedingexp'!$E$4*P$4</f>
        <v>60</v>
      </c>
      <c r="Q77" s="10">
        <f t="shared" si="8"/>
        <v>4380</v>
      </c>
      <c r="R77" s="10">
        <f t="shared" si="7"/>
        <v>6</v>
      </c>
      <c r="S77" s="10">
        <f>VLOOKUP(P$4,'投喂次数|Feeding'!$A:$E,5,0)*$O77</f>
        <v>1095</v>
      </c>
    </row>
    <row r="78" spans="15:19" x14ac:dyDescent="0.3">
      <c r="O78" s="1">
        <v>74</v>
      </c>
      <c r="P78" s="10">
        <f>'投喂经验|Feedingexp'!$E$4*P$4</f>
        <v>60</v>
      </c>
      <c r="Q78" s="10">
        <f t="shared" si="8"/>
        <v>4440</v>
      </c>
      <c r="R78" s="10">
        <f t="shared" si="7"/>
        <v>6</v>
      </c>
      <c r="S78" s="10">
        <f>VLOOKUP(P$4,'投喂次数|Feeding'!$A:$E,5,0)*$O78</f>
        <v>1110</v>
      </c>
    </row>
    <row r="79" spans="15:19" x14ac:dyDescent="0.3">
      <c r="O79" s="1">
        <v>75</v>
      </c>
      <c r="P79" s="10">
        <f>'投喂经验|Feedingexp'!$E$4*P$4</f>
        <v>60</v>
      </c>
      <c r="Q79" s="10">
        <f t="shared" si="8"/>
        <v>4500</v>
      </c>
      <c r="R79" s="10">
        <f t="shared" si="7"/>
        <v>6</v>
      </c>
      <c r="S79" s="10">
        <f>VLOOKUP(P$4,'投喂次数|Feeding'!$A:$E,5,0)*$O79</f>
        <v>1125</v>
      </c>
    </row>
    <row r="80" spans="15:19" x14ac:dyDescent="0.3">
      <c r="O80" s="1">
        <v>76</v>
      </c>
      <c r="P80" s="10">
        <f>'投喂经验|Feedingexp'!$E$4*P$4</f>
        <v>60</v>
      </c>
      <c r="Q80" s="10">
        <f t="shared" si="8"/>
        <v>4560</v>
      </c>
      <c r="R80" s="10">
        <f t="shared" si="7"/>
        <v>6</v>
      </c>
      <c r="S80" s="10">
        <f>VLOOKUP(P$4,'投喂次数|Feeding'!$A:$E,5,0)*$O80</f>
        <v>1140</v>
      </c>
    </row>
    <row r="81" spans="15:19" x14ac:dyDescent="0.3">
      <c r="O81" s="1">
        <v>77</v>
      </c>
      <c r="P81" s="10">
        <f>'投喂经验|Feedingexp'!$E$4*P$4</f>
        <v>60</v>
      </c>
      <c r="Q81" s="10">
        <f t="shared" si="8"/>
        <v>4620</v>
      </c>
      <c r="R81" s="10">
        <f t="shared" si="7"/>
        <v>6</v>
      </c>
      <c r="S81" s="10">
        <f>VLOOKUP(P$4,'投喂次数|Feeding'!$A:$E,5,0)*$O81</f>
        <v>1155</v>
      </c>
    </row>
    <row r="82" spans="15:19" x14ac:dyDescent="0.3">
      <c r="O82" s="1">
        <v>78</v>
      </c>
      <c r="P82" s="10">
        <f>'投喂经验|Feedingexp'!$E$4*P$4</f>
        <v>60</v>
      </c>
      <c r="Q82" s="10">
        <f t="shared" si="8"/>
        <v>4680</v>
      </c>
      <c r="R82" s="10">
        <f t="shared" si="7"/>
        <v>6</v>
      </c>
      <c r="S82" s="10">
        <f>VLOOKUP(P$4,'投喂次数|Feeding'!$A:$E,5,0)*$O82</f>
        <v>1170</v>
      </c>
    </row>
    <row r="83" spans="15:19" x14ac:dyDescent="0.3">
      <c r="O83" s="1">
        <v>79</v>
      </c>
      <c r="P83" s="10">
        <f>'投喂经验|Feedingexp'!$E$4*P$4</f>
        <v>60</v>
      </c>
      <c r="Q83" s="10">
        <f t="shared" si="8"/>
        <v>4740</v>
      </c>
      <c r="R83" s="10">
        <f t="shared" si="7"/>
        <v>6</v>
      </c>
      <c r="S83" s="10">
        <f>VLOOKUP(P$4,'投喂次数|Feeding'!$A:$E,5,0)*$O83</f>
        <v>1185</v>
      </c>
    </row>
    <row r="84" spans="15:19" x14ac:dyDescent="0.3">
      <c r="O84" s="1">
        <v>80</v>
      </c>
      <c r="P84" s="10">
        <f>'投喂经验|Feedingexp'!$E$4*P$4</f>
        <v>60</v>
      </c>
      <c r="Q84" s="10">
        <f t="shared" si="8"/>
        <v>4800</v>
      </c>
      <c r="R84" s="10">
        <f t="shared" si="7"/>
        <v>6</v>
      </c>
      <c r="S84" s="10">
        <f>VLOOKUP(P$4,'投喂次数|Feeding'!$A:$E,5,0)*$O84</f>
        <v>1200</v>
      </c>
    </row>
    <row r="85" spans="15:19" x14ac:dyDescent="0.3">
      <c r="O85" s="1">
        <v>81</v>
      </c>
      <c r="P85" s="10">
        <f>'投喂经验|Feedingexp'!$E$4*P$4</f>
        <v>60</v>
      </c>
      <c r="Q85" s="10">
        <f t="shared" si="8"/>
        <v>4860</v>
      </c>
      <c r="R85" s="10">
        <f t="shared" si="7"/>
        <v>6</v>
      </c>
      <c r="S85" s="10">
        <f>VLOOKUP(P$4,'投喂次数|Feeding'!$A:$E,5,0)*$O85</f>
        <v>1215</v>
      </c>
    </row>
    <row r="86" spans="15:19" x14ac:dyDescent="0.3">
      <c r="O86" s="1">
        <v>82</v>
      </c>
      <c r="P86" s="10">
        <f>'投喂经验|Feedingexp'!$E$4*P$4</f>
        <v>60</v>
      </c>
      <c r="Q86" s="10">
        <f t="shared" si="8"/>
        <v>4920</v>
      </c>
      <c r="R86" s="10">
        <f t="shared" si="7"/>
        <v>6</v>
      </c>
      <c r="S86" s="10">
        <f>VLOOKUP(P$4,'投喂次数|Feeding'!$A:$E,5,0)*$O86</f>
        <v>1230</v>
      </c>
    </row>
    <row r="87" spans="15:19" x14ac:dyDescent="0.3">
      <c r="O87" s="1">
        <v>83</v>
      </c>
      <c r="P87" s="10">
        <f>'投喂经验|Feedingexp'!$E$4*P$4</f>
        <v>60</v>
      </c>
      <c r="Q87" s="10">
        <f t="shared" si="8"/>
        <v>4980</v>
      </c>
      <c r="R87" s="10">
        <f t="shared" si="7"/>
        <v>6</v>
      </c>
      <c r="S87" s="10">
        <f>VLOOKUP(P$4,'投喂次数|Feeding'!$A:$E,5,0)*$O87</f>
        <v>1245</v>
      </c>
    </row>
    <row r="88" spans="15:19" x14ac:dyDescent="0.3">
      <c r="O88" s="1">
        <v>84</v>
      </c>
      <c r="P88" s="10">
        <f>'投喂经验|Feedingexp'!$E$4*P$4</f>
        <v>60</v>
      </c>
      <c r="Q88" s="10">
        <f t="shared" si="8"/>
        <v>5040</v>
      </c>
      <c r="R88" s="10">
        <f t="shared" si="7"/>
        <v>6</v>
      </c>
      <c r="S88" s="10">
        <f>VLOOKUP(P$4,'投喂次数|Feeding'!$A:$E,5,0)*$O88</f>
        <v>1260</v>
      </c>
    </row>
    <row r="89" spans="15:19" x14ac:dyDescent="0.3">
      <c r="O89" s="1">
        <v>85</v>
      </c>
      <c r="P89" s="10">
        <f>'投喂经验|Feedingexp'!$E$4*P$4</f>
        <v>60</v>
      </c>
      <c r="Q89" s="10">
        <f t="shared" si="8"/>
        <v>5100</v>
      </c>
      <c r="R89" s="10">
        <f t="shared" si="7"/>
        <v>6</v>
      </c>
      <c r="S89" s="10">
        <f>VLOOKUP(P$4,'投喂次数|Feeding'!$A:$E,5,0)*$O89</f>
        <v>1275</v>
      </c>
    </row>
    <row r="90" spans="15:19" x14ac:dyDescent="0.3">
      <c r="O90" s="1">
        <v>86</v>
      </c>
      <c r="P90" s="10">
        <f>'投喂经验|Feedingexp'!$E$4*P$4</f>
        <v>60</v>
      </c>
      <c r="Q90" s="10">
        <f t="shared" si="8"/>
        <v>5160</v>
      </c>
      <c r="R90" s="10">
        <f t="shared" si="7"/>
        <v>6</v>
      </c>
      <c r="S90" s="10">
        <f>VLOOKUP(P$4,'投喂次数|Feeding'!$A:$E,5,0)*$O90</f>
        <v>1290</v>
      </c>
    </row>
    <row r="91" spans="15:19" x14ac:dyDescent="0.3">
      <c r="O91" s="1">
        <v>87</v>
      </c>
      <c r="P91" s="10">
        <f>'投喂经验|Feedingexp'!$E$4*P$4</f>
        <v>60</v>
      </c>
      <c r="Q91" s="10">
        <f t="shared" si="8"/>
        <v>5220</v>
      </c>
      <c r="R91" s="10">
        <f t="shared" si="7"/>
        <v>6</v>
      </c>
      <c r="S91" s="10">
        <f>VLOOKUP(P$4,'投喂次数|Feeding'!$A:$E,5,0)*$O91</f>
        <v>1305</v>
      </c>
    </row>
    <row r="92" spans="15:19" x14ac:dyDescent="0.3">
      <c r="O92" s="1">
        <v>88</v>
      </c>
      <c r="P92" s="10">
        <f>'投喂经验|Feedingexp'!$E$4*P$4</f>
        <v>60</v>
      </c>
      <c r="Q92" s="10">
        <f t="shared" si="8"/>
        <v>5280</v>
      </c>
      <c r="R92" s="10">
        <f t="shared" si="7"/>
        <v>6</v>
      </c>
      <c r="S92" s="10">
        <f>VLOOKUP(P$4,'投喂次数|Feeding'!$A:$E,5,0)*$O92</f>
        <v>1320</v>
      </c>
    </row>
    <row r="93" spans="15:19" x14ac:dyDescent="0.3">
      <c r="O93" s="1">
        <v>89</v>
      </c>
      <c r="P93" s="10">
        <f>'投喂经验|Feedingexp'!$E$4*P$4</f>
        <v>60</v>
      </c>
      <c r="Q93" s="10">
        <f t="shared" si="8"/>
        <v>5340</v>
      </c>
      <c r="R93" s="10">
        <f t="shared" si="7"/>
        <v>6</v>
      </c>
      <c r="S93" s="10">
        <f>VLOOKUP(P$4,'投喂次数|Feeding'!$A:$E,5,0)*$O93</f>
        <v>1335</v>
      </c>
    </row>
    <row r="94" spans="15:19" x14ac:dyDescent="0.3">
      <c r="O94" s="1">
        <v>90</v>
      </c>
      <c r="P94" s="10">
        <f>'投喂经验|Feedingexp'!$E$4*P$4</f>
        <v>60</v>
      </c>
      <c r="Q94" s="10">
        <f t="shared" si="8"/>
        <v>5400</v>
      </c>
      <c r="R94" s="10">
        <f t="shared" si="7"/>
        <v>6</v>
      </c>
      <c r="S94" s="10">
        <f>VLOOKUP(P$4,'投喂次数|Feeding'!$A:$E,5,0)*$O94</f>
        <v>1350</v>
      </c>
    </row>
    <row r="95" spans="15:19" x14ac:dyDescent="0.3">
      <c r="O95" s="1">
        <v>91</v>
      </c>
      <c r="P95" s="10">
        <f>'投喂经验|Feedingexp'!$E$4*P$4</f>
        <v>60</v>
      </c>
      <c r="Q95" s="10">
        <f t="shared" ref="Q95:Q115" si="9">Q94+P95</f>
        <v>5460</v>
      </c>
      <c r="R95" s="10">
        <f t="shared" si="7"/>
        <v>6</v>
      </c>
      <c r="S95" s="10">
        <f>VLOOKUP(P$4,'投喂次数|Feeding'!$A:$E,5,0)*$O95</f>
        <v>1365</v>
      </c>
    </row>
    <row r="96" spans="15:19" x14ac:dyDescent="0.3">
      <c r="O96" s="1">
        <v>92</v>
      </c>
      <c r="P96" s="10">
        <f>'投喂经验|Feedingexp'!$E$4*P$4</f>
        <v>60</v>
      </c>
      <c r="Q96" s="10">
        <f t="shared" si="9"/>
        <v>5520</v>
      </c>
      <c r="R96" s="10">
        <f t="shared" si="7"/>
        <v>6</v>
      </c>
      <c r="S96" s="10">
        <f>VLOOKUP(P$4,'投喂次数|Feeding'!$A:$E,5,0)*$O96</f>
        <v>1380</v>
      </c>
    </row>
    <row r="97" spans="15:19" x14ac:dyDescent="0.3">
      <c r="O97" s="1">
        <v>93</v>
      </c>
      <c r="P97" s="10">
        <f>'投喂经验|Feedingexp'!$E$4*P$4</f>
        <v>60</v>
      </c>
      <c r="Q97" s="10">
        <f t="shared" si="9"/>
        <v>5580</v>
      </c>
      <c r="R97" s="10">
        <f t="shared" si="7"/>
        <v>6</v>
      </c>
      <c r="S97" s="10">
        <f>VLOOKUP(P$4,'投喂次数|Feeding'!$A:$E,5,0)*$O97</f>
        <v>1395</v>
      </c>
    </row>
    <row r="98" spans="15:19" x14ac:dyDescent="0.3">
      <c r="O98" s="1">
        <v>94</v>
      </c>
      <c r="P98" s="10">
        <f>'投喂经验|Feedingexp'!$E$4*P$4</f>
        <v>60</v>
      </c>
      <c r="Q98" s="10">
        <f t="shared" si="9"/>
        <v>5640</v>
      </c>
      <c r="R98" s="10">
        <f t="shared" si="7"/>
        <v>6</v>
      </c>
      <c r="S98" s="10">
        <f>VLOOKUP(P$4,'投喂次数|Feeding'!$A:$E,5,0)*$O98</f>
        <v>1410</v>
      </c>
    </row>
    <row r="99" spans="15:19" x14ac:dyDescent="0.3">
      <c r="O99" s="1">
        <v>95</v>
      </c>
      <c r="P99" s="10">
        <f>'投喂经验|Feedingexp'!$E$4*P$4</f>
        <v>60</v>
      </c>
      <c r="Q99" s="10">
        <f t="shared" si="9"/>
        <v>5700</v>
      </c>
      <c r="R99" s="10">
        <f t="shared" si="7"/>
        <v>6</v>
      </c>
      <c r="S99" s="10">
        <f>VLOOKUP(P$4,'投喂次数|Feeding'!$A:$E,5,0)*$O99</f>
        <v>1425</v>
      </c>
    </row>
    <row r="100" spans="15:19" x14ac:dyDescent="0.3">
      <c r="O100" s="1">
        <v>96</v>
      </c>
      <c r="P100" s="10">
        <f>'投喂经验|Feedingexp'!$E$4*P$4</f>
        <v>60</v>
      </c>
      <c r="Q100" s="10">
        <f t="shared" si="9"/>
        <v>5760</v>
      </c>
      <c r="R100" s="10">
        <f t="shared" si="7"/>
        <v>6</v>
      </c>
      <c r="S100" s="10">
        <f>VLOOKUP(P$4,'投喂次数|Feeding'!$A:$E,5,0)*$O100</f>
        <v>1440</v>
      </c>
    </row>
    <row r="101" spans="15:19" x14ac:dyDescent="0.3">
      <c r="O101" s="1">
        <v>97</v>
      </c>
      <c r="P101" s="10">
        <f>'投喂经验|Feedingexp'!$E$4*P$4</f>
        <v>60</v>
      </c>
      <c r="Q101" s="10">
        <f t="shared" si="9"/>
        <v>5820</v>
      </c>
      <c r="R101" s="10">
        <f t="shared" si="7"/>
        <v>6</v>
      </c>
      <c r="S101" s="10">
        <f>VLOOKUP(P$4,'投喂次数|Feeding'!$A:$E,5,0)*$O101</f>
        <v>1455</v>
      </c>
    </row>
    <row r="102" spans="15:19" x14ac:dyDescent="0.3">
      <c r="O102" s="1">
        <v>98</v>
      </c>
      <c r="P102" s="10">
        <f>'投喂经验|Feedingexp'!$E$4*P$4</f>
        <v>60</v>
      </c>
      <c r="Q102" s="10">
        <f t="shared" si="9"/>
        <v>5880</v>
      </c>
      <c r="R102" s="10">
        <f t="shared" si="7"/>
        <v>6</v>
      </c>
      <c r="S102" s="10">
        <f>VLOOKUP(P$4,'投喂次数|Feeding'!$A:$E,5,0)*$O102</f>
        <v>1470</v>
      </c>
    </row>
    <row r="103" spans="15:19" x14ac:dyDescent="0.3">
      <c r="O103" s="1">
        <v>99</v>
      </c>
      <c r="P103" s="10">
        <f>'投喂经验|Feedingexp'!$E$4*P$4</f>
        <v>60</v>
      </c>
      <c r="Q103" s="10">
        <f t="shared" si="9"/>
        <v>5940</v>
      </c>
      <c r="R103" s="10">
        <f t="shared" si="7"/>
        <v>6</v>
      </c>
      <c r="S103" s="10">
        <f>VLOOKUP(P$4,'投喂次数|Feeding'!$A:$E,5,0)*$O103</f>
        <v>1485</v>
      </c>
    </row>
    <row r="104" spans="15:19" x14ac:dyDescent="0.3">
      <c r="O104" s="1">
        <v>100</v>
      </c>
      <c r="P104" s="10">
        <f>'投喂经验|Feedingexp'!$E$4*P$4</f>
        <v>60</v>
      </c>
      <c r="Q104" s="10">
        <f t="shared" si="9"/>
        <v>6000</v>
      </c>
      <c r="R104" s="10">
        <f t="shared" si="7"/>
        <v>6</v>
      </c>
      <c r="S104" s="10">
        <f>VLOOKUP(P$4,'投喂次数|Feeding'!$A:$E,5,0)*$O104</f>
        <v>1500</v>
      </c>
    </row>
    <row r="105" spans="15:19" x14ac:dyDescent="0.3">
      <c r="O105" s="1">
        <v>101</v>
      </c>
      <c r="P105" s="10">
        <f>'投喂经验|Feedingexp'!$E$4*P$4</f>
        <v>60</v>
      </c>
      <c r="Q105" s="10">
        <f t="shared" si="9"/>
        <v>6060</v>
      </c>
      <c r="R105" s="10">
        <f t="shared" si="7"/>
        <v>6</v>
      </c>
      <c r="S105" s="10">
        <f>VLOOKUP(P$4,'投喂次数|Feeding'!$A:$E,5,0)*$O105</f>
        <v>1515</v>
      </c>
    </row>
    <row r="106" spans="15:19" x14ac:dyDescent="0.3">
      <c r="O106" s="1">
        <v>102</v>
      </c>
      <c r="P106" s="10">
        <f>'投喂经验|Feedingexp'!$E$4*P$4</f>
        <v>60</v>
      </c>
      <c r="Q106" s="10">
        <f t="shared" si="9"/>
        <v>6120</v>
      </c>
      <c r="R106" s="10">
        <f t="shared" si="7"/>
        <v>6</v>
      </c>
      <c r="S106" s="10">
        <f>VLOOKUP(P$4,'投喂次数|Feeding'!$A:$E,5,0)*$O106</f>
        <v>1530</v>
      </c>
    </row>
    <row r="107" spans="15:19" x14ac:dyDescent="0.3">
      <c r="O107" s="1">
        <v>103</v>
      </c>
      <c r="P107" s="10">
        <f>'投喂经验|Feedingexp'!$E$4*P$4</f>
        <v>60</v>
      </c>
      <c r="Q107" s="10">
        <f t="shared" si="9"/>
        <v>6180</v>
      </c>
      <c r="R107" s="10">
        <f t="shared" si="7"/>
        <v>6</v>
      </c>
      <c r="S107" s="10">
        <f>VLOOKUP(P$4,'投喂次数|Feeding'!$A:$E,5,0)*$O107</f>
        <v>1545</v>
      </c>
    </row>
    <row r="108" spans="15:19" x14ac:dyDescent="0.3">
      <c r="O108" s="1">
        <v>104</v>
      </c>
      <c r="P108" s="10">
        <f>'投喂经验|Feedingexp'!$E$4*P$4</f>
        <v>60</v>
      </c>
      <c r="Q108" s="10">
        <f t="shared" si="9"/>
        <v>6240</v>
      </c>
      <c r="R108" s="10">
        <f t="shared" si="7"/>
        <v>6</v>
      </c>
      <c r="S108" s="10">
        <f>VLOOKUP(P$4,'投喂次数|Feeding'!$A:$E,5,0)*$O108</f>
        <v>1560</v>
      </c>
    </row>
    <row r="109" spans="15:19" x14ac:dyDescent="0.3">
      <c r="O109" s="1">
        <v>105</v>
      </c>
      <c r="P109" s="10">
        <f>'投喂经验|Feedingexp'!$E$4*P$4</f>
        <v>60</v>
      </c>
      <c r="Q109" s="10">
        <f t="shared" si="9"/>
        <v>6300</v>
      </c>
      <c r="R109" s="10">
        <f t="shared" si="7"/>
        <v>6</v>
      </c>
      <c r="S109" s="10">
        <f>VLOOKUP(P$4,'投喂次数|Feeding'!$A:$E,5,0)*$O109</f>
        <v>1575</v>
      </c>
    </row>
    <row r="110" spans="15:19" x14ac:dyDescent="0.3">
      <c r="O110" s="1">
        <v>106</v>
      </c>
      <c r="P110" s="10">
        <f>'投喂经验|Feedingexp'!$E$4*P$4</f>
        <v>60</v>
      </c>
      <c r="Q110" s="10">
        <f t="shared" si="9"/>
        <v>6360</v>
      </c>
      <c r="R110" s="10">
        <f t="shared" si="7"/>
        <v>6</v>
      </c>
      <c r="S110" s="10">
        <f>VLOOKUP(P$4,'投喂次数|Feeding'!$A:$E,5,0)*$O110</f>
        <v>1590</v>
      </c>
    </row>
    <row r="111" spans="15:19" x14ac:dyDescent="0.3">
      <c r="O111" s="1">
        <v>107</v>
      </c>
      <c r="P111" s="10">
        <f>'投喂经验|Feedingexp'!$E$4*P$4</f>
        <v>60</v>
      </c>
      <c r="Q111" s="10">
        <f t="shared" si="9"/>
        <v>6420</v>
      </c>
      <c r="R111" s="10">
        <f t="shared" si="7"/>
        <v>6</v>
      </c>
      <c r="S111" s="10">
        <f>VLOOKUP(P$4,'投喂次数|Feeding'!$A:$E,5,0)*$O111</f>
        <v>1605</v>
      </c>
    </row>
    <row r="112" spans="15:19" x14ac:dyDescent="0.3">
      <c r="O112" s="1">
        <v>108</v>
      </c>
      <c r="P112" s="10">
        <f>'投喂经验|Feedingexp'!$E$4*P$4</f>
        <v>60</v>
      </c>
      <c r="Q112" s="10">
        <f t="shared" si="9"/>
        <v>6480</v>
      </c>
      <c r="R112" s="10">
        <f t="shared" si="7"/>
        <v>6</v>
      </c>
      <c r="S112" s="10">
        <f>VLOOKUP(P$4,'投喂次数|Feeding'!$A:$E,5,0)*$O112</f>
        <v>1620</v>
      </c>
    </row>
    <row r="113" spans="15:19" x14ac:dyDescent="0.3">
      <c r="O113" s="1">
        <v>109</v>
      </c>
      <c r="P113" s="10">
        <f>'投喂经验|Feedingexp'!$E$4*P$4</f>
        <v>60</v>
      </c>
      <c r="Q113" s="10">
        <f t="shared" si="9"/>
        <v>6540</v>
      </c>
      <c r="R113" s="10">
        <f t="shared" si="7"/>
        <v>7</v>
      </c>
      <c r="S113" s="10">
        <f>VLOOKUP(P$4,'投喂次数|Feeding'!$A:$E,5,0)*$O113</f>
        <v>1635</v>
      </c>
    </row>
    <row r="114" spans="15:19" x14ac:dyDescent="0.3">
      <c r="O114" s="1">
        <v>110</v>
      </c>
      <c r="P114" s="10">
        <f>'投喂经验|Feedingexp'!$E$4*P$4</f>
        <v>60</v>
      </c>
      <c r="Q114" s="10">
        <f t="shared" si="9"/>
        <v>6600</v>
      </c>
      <c r="R114" s="10">
        <f t="shared" si="7"/>
        <v>7</v>
      </c>
      <c r="S114" s="10">
        <f>VLOOKUP(P$4,'投喂次数|Feeding'!$A:$E,5,0)*$O114</f>
        <v>1650</v>
      </c>
    </row>
    <row r="115" spans="15:19" x14ac:dyDescent="0.3">
      <c r="O115" s="1">
        <v>111</v>
      </c>
      <c r="P115" s="10">
        <f>'投喂经验|Feedingexp'!$E$4*P$4</f>
        <v>60</v>
      </c>
      <c r="Q115" s="10">
        <f t="shared" si="9"/>
        <v>6660</v>
      </c>
      <c r="R115" s="10">
        <f t="shared" si="7"/>
        <v>7</v>
      </c>
      <c r="S115" s="10">
        <f>VLOOKUP(P$4,'投喂次数|Feeding'!$A:$E,5,0)*$O115</f>
        <v>1665</v>
      </c>
    </row>
    <row r="116" spans="15:19" x14ac:dyDescent="0.3">
      <c r="O116" s="1">
        <v>112</v>
      </c>
      <c r="P116" s="10">
        <f>'投喂经验|Feedingexp'!$E$4*P$4</f>
        <v>60</v>
      </c>
      <c r="Q116" s="10">
        <f t="shared" ref="Q116:Q143" si="10">Q115+P116</f>
        <v>6720</v>
      </c>
      <c r="R116" s="10">
        <f t="shared" si="7"/>
        <v>7</v>
      </c>
      <c r="S116" s="10">
        <f>VLOOKUP(P$4,'投喂次数|Feeding'!$A:$E,5,0)*$O116</f>
        <v>1680</v>
      </c>
    </row>
    <row r="117" spans="15:19" x14ac:dyDescent="0.3">
      <c r="O117" s="1">
        <v>113</v>
      </c>
      <c r="P117" s="10">
        <f>'投喂经验|Feedingexp'!$E$4*P$4</f>
        <v>60</v>
      </c>
      <c r="Q117" s="10">
        <f t="shared" si="10"/>
        <v>6780</v>
      </c>
      <c r="R117" s="10">
        <f t="shared" si="7"/>
        <v>7</v>
      </c>
      <c r="S117" s="10">
        <f>VLOOKUP(P$4,'投喂次数|Feeding'!$A:$E,5,0)*$O117</f>
        <v>1695</v>
      </c>
    </row>
    <row r="118" spans="15:19" x14ac:dyDescent="0.3">
      <c r="O118" s="1">
        <v>114</v>
      </c>
      <c r="P118" s="10">
        <f>'投喂经验|Feedingexp'!$E$4*P$4</f>
        <v>60</v>
      </c>
      <c r="Q118" s="10">
        <f t="shared" si="10"/>
        <v>6840</v>
      </c>
      <c r="R118" s="10">
        <f t="shared" si="7"/>
        <v>7</v>
      </c>
      <c r="S118" s="10">
        <f>VLOOKUP(P$4,'投喂次数|Feeding'!$A:$E,5,0)*$O118</f>
        <v>1710</v>
      </c>
    </row>
    <row r="119" spans="15:19" x14ac:dyDescent="0.3">
      <c r="O119" s="1">
        <v>115</v>
      </c>
      <c r="P119" s="10">
        <f>'投喂经验|Feedingexp'!$E$4*P$4</f>
        <v>60</v>
      </c>
      <c r="Q119" s="10">
        <f t="shared" si="10"/>
        <v>6900</v>
      </c>
      <c r="R119" s="10">
        <f t="shared" si="7"/>
        <v>7</v>
      </c>
      <c r="S119" s="10">
        <f>VLOOKUP(P$4,'投喂次数|Feeding'!$A:$E,5,0)*$O119</f>
        <v>1725</v>
      </c>
    </row>
    <row r="120" spans="15:19" x14ac:dyDescent="0.3">
      <c r="O120" s="1">
        <v>116</v>
      </c>
      <c r="P120" s="10">
        <f>'投喂经验|Feedingexp'!$E$4*P$4</f>
        <v>60</v>
      </c>
      <c r="Q120" s="10">
        <f t="shared" si="10"/>
        <v>6960</v>
      </c>
      <c r="R120" s="10">
        <f t="shared" si="7"/>
        <v>7</v>
      </c>
      <c r="S120" s="10">
        <f>VLOOKUP(P$4,'投喂次数|Feeding'!$A:$E,5,0)*$O120</f>
        <v>1740</v>
      </c>
    </row>
    <row r="121" spans="15:19" x14ac:dyDescent="0.3">
      <c r="O121" s="1">
        <v>117</v>
      </c>
      <c r="P121" s="10">
        <f>'投喂经验|Feedingexp'!$E$4*P$4</f>
        <v>60</v>
      </c>
      <c r="Q121" s="10">
        <f t="shared" si="10"/>
        <v>7020</v>
      </c>
      <c r="R121" s="10">
        <f t="shared" si="7"/>
        <v>7</v>
      </c>
      <c r="S121" s="10">
        <f>VLOOKUP(P$4,'投喂次数|Feeding'!$A:$E,5,0)*$O121</f>
        <v>1755</v>
      </c>
    </row>
    <row r="122" spans="15:19" x14ac:dyDescent="0.3">
      <c r="O122" s="1">
        <v>118</v>
      </c>
      <c r="P122" s="10">
        <f>'投喂经验|Feedingexp'!$E$4*P$4</f>
        <v>60</v>
      </c>
      <c r="Q122" s="10">
        <f t="shared" si="10"/>
        <v>7080</v>
      </c>
      <c r="R122" s="10">
        <f t="shared" si="7"/>
        <v>7</v>
      </c>
      <c r="S122" s="10">
        <f>VLOOKUP(P$4,'投喂次数|Feeding'!$A:$E,5,0)*$O122</f>
        <v>1770</v>
      </c>
    </row>
    <row r="123" spans="15:19" x14ac:dyDescent="0.3">
      <c r="O123" s="1">
        <v>119</v>
      </c>
      <c r="P123" s="10">
        <f>'投喂经验|Feedingexp'!$E$4*P$4</f>
        <v>60</v>
      </c>
      <c r="Q123" s="10">
        <f t="shared" si="10"/>
        <v>7140</v>
      </c>
      <c r="R123" s="10">
        <f t="shared" si="7"/>
        <v>7</v>
      </c>
      <c r="S123" s="10">
        <f>VLOOKUP(P$4,'投喂次数|Feeding'!$A:$E,5,0)*$O123</f>
        <v>1785</v>
      </c>
    </row>
    <row r="124" spans="15:19" x14ac:dyDescent="0.3">
      <c r="O124" s="1">
        <v>120</v>
      </c>
      <c r="P124" s="10">
        <f>'投喂经验|Feedingexp'!$E$4*P$4</f>
        <v>60</v>
      </c>
      <c r="Q124" s="10">
        <f t="shared" si="10"/>
        <v>7200</v>
      </c>
      <c r="R124" s="10">
        <f t="shared" si="7"/>
        <v>7</v>
      </c>
      <c r="S124" s="10">
        <f>VLOOKUP(P$4,'投喂次数|Feeding'!$A:$E,5,0)*$O124</f>
        <v>1800</v>
      </c>
    </row>
    <row r="125" spans="15:19" x14ac:dyDescent="0.3">
      <c r="O125" s="1">
        <v>121</v>
      </c>
      <c r="P125" s="10">
        <f>'投喂经验|Feedingexp'!$E$4*P$4</f>
        <v>60</v>
      </c>
      <c r="Q125" s="10">
        <f t="shared" si="10"/>
        <v>7260</v>
      </c>
      <c r="R125" s="10">
        <f t="shared" si="7"/>
        <v>7</v>
      </c>
      <c r="S125" s="10">
        <f>VLOOKUP(P$4,'投喂次数|Feeding'!$A:$E,5,0)*$O125</f>
        <v>1815</v>
      </c>
    </row>
    <row r="126" spans="15:19" x14ac:dyDescent="0.3">
      <c r="O126" s="1">
        <v>122</v>
      </c>
      <c r="P126" s="10">
        <f>'投喂经验|Feedingexp'!$E$4*P$4</f>
        <v>60</v>
      </c>
      <c r="Q126" s="10">
        <f t="shared" si="10"/>
        <v>7320</v>
      </c>
      <c r="R126" s="10">
        <f t="shared" si="7"/>
        <v>7</v>
      </c>
      <c r="S126" s="10">
        <f>VLOOKUP(P$4,'投喂次数|Feeding'!$A:$E,5,0)*$O126</f>
        <v>1830</v>
      </c>
    </row>
    <row r="127" spans="15:19" x14ac:dyDescent="0.3">
      <c r="O127" s="1">
        <v>123</v>
      </c>
      <c r="P127" s="10">
        <f>'投喂经验|Feedingexp'!$E$4*P$4</f>
        <v>60</v>
      </c>
      <c r="Q127" s="10">
        <f t="shared" si="10"/>
        <v>7380</v>
      </c>
      <c r="R127" s="10">
        <f t="shared" si="7"/>
        <v>7</v>
      </c>
      <c r="S127" s="10">
        <f>VLOOKUP(P$4,'投喂次数|Feeding'!$A:$E,5,0)*$O127</f>
        <v>1845</v>
      </c>
    </row>
    <row r="128" spans="15:19" x14ac:dyDescent="0.3">
      <c r="O128" s="1">
        <v>124</v>
      </c>
      <c r="P128" s="10">
        <f>'投喂经验|Feedingexp'!$E$4*P$4</f>
        <v>60</v>
      </c>
      <c r="Q128" s="10">
        <f t="shared" si="10"/>
        <v>7440</v>
      </c>
      <c r="R128" s="10">
        <f t="shared" si="7"/>
        <v>7</v>
      </c>
      <c r="S128" s="10">
        <f>VLOOKUP(P$4,'投喂次数|Feeding'!$A:$E,5,0)*$O128</f>
        <v>1860</v>
      </c>
    </row>
    <row r="129" spans="15:19" x14ac:dyDescent="0.3">
      <c r="O129" s="1">
        <v>125</v>
      </c>
      <c r="P129" s="10">
        <f>'投喂经验|Feedingexp'!$E$4*P$4</f>
        <v>60</v>
      </c>
      <c r="Q129" s="10">
        <f t="shared" si="10"/>
        <v>7500</v>
      </c>
      <c r="R129" s="10">
        <f t="shared" si="7"/>
        <v>7</v>
      </c>
      <c r="S129" s="10">
        <f>VLOOKUP(P$4,'投喂次数|Feeding'!$A:$E,5,0)*$O129</f>
        <v>1875</v>
      </c>
    </row>
    <row r="130" spans="15:19" x14ac:dyDescent="0.3">
      <c r="O130" s="1">
        <v>126</v>
      </c>
      <c r="P130" s="10">
        <f>'投喂经验|Feedingexp'!$E$4*P$4</f>
        <v>60</v>
      </c>
      <c r="Q130" s="10">
        <f t="shared" si="10"/>
        <v>7560</v>
      </c>
      <c r="R130" s="10">
        <f t="shared" si="7"/>
        <v>7</v>
      </c>
      <c r="S130" s="10">
        <f>VLOOKUP(P$4,'投喂次数|Feeding'!$A:$E,5,0)*$O130</f>
        <v>1890</v>
      </c>
    </row>
    <row r="131" spans="15:19" x14ac:dyDescent="0.3">
      <c r="O131" s="1">
        <v>127</v>
      </c>
      <c r="P131" s="10">
        <f>'投喂经验|Feedingexp'!$E$4*P$4</f>
        <v>60</v>
      </c>
      <c r="Q131" s="10">
        <f t="shared" si="10"/>
        <v>7620</v>
      </c>
      <c r="R131" s="10">
        <f t="shared" si="7"/>
        <v>7</v>
      </c>
      <c r="S131" s="10">
        <f>VLOOKUP(P$4,'投喂次数|Feeding'!$A:$E,5,0)*$O131</f>
        <v>1905</v>
      </c>
    </row>
    <row r="132" spans="15:19" x14ac:dyDescent="0.3">
      <c r="O132" s="1">
        <v>128</v>
      </c>
      <c r="P132" s="10">
        <f>'投喂经验|Feedingexp'!$E$4*P$4</f>
        <v>60</v>
      </c>
      <c r="Q132" s="10">
        <f t="shared" si="10"/>
        <v>7680</v>
      </c>
      <c r="R132" s="10">
        <f t="shared" si="7"/>
        <v>7</v>
      </c>
      <c r="S132" s="10">
        <f>VLOOKUP(P$4,'投喂次数|Feeding'!$A:$E,5,0)*$O132</f>
        <v>1920</v>
      </c>
    </row>
    <row r="133" spans="15:19" x14ac:dyDescent="0.3">
      <c r="O133" s="1">
        <v>129</v>
      </c>
      <c r="P133" s="10">
        <f>'投喂经验|Feedingexp'!$E$4*P$4</f>
        <v>60</v>
      </c>
      <c r="Q133" s="10">
        <f t="shared" si="10"/>
        <v>7740</v>
      </c>
      <c r="R133" s="10">
        <f t="shared" si="7"/>
        <v>7</v>
      </c>
      <c r="S133" s="10">
        <f>VLOOKUP(P$4,'投喂次数|Feeding'!$A:$E,5,0)*$O133</f>
        <v>1935</v>
      </c>
    </row>
    <row r="134" spans="15:19" x14ac:dyDescent="0.3">
      <c r="O134" s="1">
        <v>130</v>
      </c>
      <c r="P134" s="10">
        <f>'投喂经验|Feedingexp'!$E$4*P$4</f>
        <v>60</v>
      </c>
      <c r="Q134" s="10">
        <f t="shared" si="10"/>
        <v>7800</v>
      </c>
      <c r="R134" s="10">
        <f t="shared" ref="R134:R188" si="11">_xlfn.IFNA(VLOOKUP(Q134,$K:$L,2),0)+1</f>
        <v>7</v>
      </c>
      <c r="S134" s="10">
        <f>VLOOKUP(P$4,'投喂次数|Feeding'!$A:$E,5,0)*$O134</f>
        <v>1950</v>
      </c>
    </row>
    <row r="135" spans="15:19" x14ac:dyDescent="0.3">
      <c r="O135" s="1">
        <v>131</v>
      </c>
      <c r="P135" s="10">
        <f>'投喂经验|Feedingexp'!$E$4*P$4</f>
        <v>60</v>
      </c>
      <c r="Q135" s="10">
        <f t="shared" si="10"/>
        <v>7860</v>
      </c>
      <c r="R135" s="10">
        <f t="shared" si="11"/>
        <v>7</v>
      </c>
      <c r="S135" s="10">
        <f>VLOOKUP(P$4,'投喂次数|Feeding'!$A:$E,5,0)*$O135</f>
        <v>1965</v>
      </c>
    </row>
    <row r="136" spans="15:19" x14ac:dyDescent="0.3">
      <c r="O136" s="1">
        <v>132</v>
      </c>
      <c r="P136" s="10">
        <f>'投喂经验|Feedingexp'!$E$4*P$4</f>
        <v>60</v>
      </c>
      <c r="Q136" s="10">
        <f t="shared" si="10"/>
        <v>7920</v>
      </c>
      <c r="R136" s="10">
        <f t="shared" si="11"/>
        <v>7</v>
      </c>
      <c r="S136" s="10">
        <f>VLOOKUP(P$4,'投喂次数|Feeding'!$A:$E,5,0)*$O136</f>
        <v>1980</v>
      </c>
    </row>
    <row r="137" spans="15:19" x14ac:dyDescent="0.3">
      <c r="O137" s="1">
        <v>133</v>
      </c>
      <c r="P137" s="10">
        <f>'投喂经验|Feedingexp'!$E$4*P$4</f>
        <v>60</v>
      </c>
      <c r="Q137" s="10">
        <f t="shared" si="10"/>
        <v>7980</v>
      </c>
      <c r="R137" s="10">
        <f t="shared" si="11"/>
        <v>7</v>
      </c>
      <c r="S137" s="10">
        <f>VLOOKUP(P$4,'投喂次数|Feeding'!$A:$E,5,0)*$O137</f>
        <v>1995</v>
      </c>
    </row>
    <row r="138" spans="15:19" x14ac:dyDescent="0.3">
      <c r="O138" s="1">
        <v>134</v>
      </c>
      <c r="P138" s="10">
        <f>'投喂经验|Feedingexp'!$E$4*P$4</f>
        <v>60</v>
      </c>
      <c r="Q138" s="10">
        <f t="shared" si="10"/>
        <v>8040</v>
      </c>
      <c r="R138" s="10">
        <f t="shared" si="11"/>
        <v>7</v>
      </c>
      <c r="S138" s="10">
        <f>VLOOKUP(P$4,'投喂次数|Feeding'!$A:$E,5,0)*$O138</f>
        <v>2010</v>
      </c>
    </row>
    <row r="139" spans="15:19" x14ac:dyDescent="0.3">
      <c r="O139" s="1">
        <v>135</v>
      </c>
      <c r="P139" s="10">
        <f>'投喂经验|Feedingexp'!$E$4*P$4</f>
        <v>60</v>
      </c>
      <c r="Q139" s="10">
        <f t="shared" si="10"/>
        <v>8100</v>
      </c>
      <c r="R139" s="10">
        <f t="shared" si="11"/>
        <v>7</v>
      </c>
      <c r="S139" s="10">
        <f>VLOOKUP(P$4,'投喂次数|Feeding'!$A:$E,5,0)*$O139</f>
        <v>2025</v>
      </c>
    </row>
    <row r="140" spans="15:19" x14ac:dyDescent="0.3">
      <c r="O140" s="1">
        <v>136</v>
      </c>
      <c r="P140" s="10">
        <f>'投喂经验|Feedingexp'!$E$4*P$4</f>
        <v>60</v>
      </c>
      <c r="Q140" s="10">
        <f t="shared" si="10"/>
        <v>8160</v>
      </c>
      <c r="R140" s="10">
        <f t="shared" si="11"/>
        <v>7</v>
      </c>
      <c r="S140" s="10">
        <f>VLOOKUP(P$4,'投喂次数|Feeding'!$A:$E,5,0)*$O140</f>
        <v>2040</v>
      </c>
    </row>
    <row r="141" spans="15:19" x14ac:dyDescent="0.3">
      <c r="O141" s="1">
        <v>137</v>
      </c>
      <c r="P141" s="10">
        <f>'投喂经验|Feedingexp'!$E$4*P$4</f>
        <v>60</v>
      </c>
      <c r="Q141" s="10">
        <f t="shared" si="10"/>
        <v>8220</v>
      </c>
      <c r="R141" s="10">
        <f t="shared" si="11"/>
        <v>7</v>
      </c>
      <c r="S141" s="10">
        <f>VLOOKUP(P$4,'投喂次数|Feeding'!$A:$E,5,0)*$O141</f>
        <v>2055</v>
      </c>
    </row>
    <row r="142" spans="15:19" x14ac:dyDescent="0.3">
      <c r="O142" s="1">
        <v>138</v>
      </c>
      <c r="P142" s="10">
        <f>'投喂经验|Feedingexp'!$E$4*P$4</f>
        <v>60</v>
      </c>
      <c r="Q142" s="10">
        <f t="shared" si="10"/>
        <v>8280</v>
      </c>
      <c r="R142" s="10">
        <f t="shared" si="11"/>
        <v>7</v>
      </c>
      <c r="S142" s="10">
        <f>VLOOKUP(P$4,'投喂次数|Feeding'!$A:$E,5,0)*$O142</f>
        <v>2070</v>
      </c>
    </row>
    <row r="143" spans="15:19" x14ac:dyDescent="0.3">
      <c r="O143" s="1">
        <v>139</v>
      </c>
      <c r="P143" s="10">
        <f>'投喂经验|Feedingexp'!$E$4*P$4</f>
        <v>60</v>
      </c>
      <c r="Q143" s="10">
        <f t="shared" si="10"/>
        <v>8340</v>
      </c>
      <c r="R143" s="10">
        <f t="shared" si="11"/>
        <v>7</v>
      </c>
      <c r="S143" s="10">
        <f>VLOOKUP(P$4,'投喂次数|Feeding'!$A:$E,5,0)*$O143</f>
        <v>2085</v>
      </c>
    </row>
    <row r="144" spans="15:19" x14ac:dyDescent="0.3">
      <c r="O144" s="1">
        <v>140</v>
      </c>
      <c r="P144" s="10">
        <f>'投喂经验|Feedingexp'!$E$4*P$4</f>
        <v>60</v>
      </c>
      <c r="Q144" s="10">
        <f t="shared" ref="Q144:Q172" si="12">Q143+P144</f>
        <v>8400</v>
      </c>
      <c r="R144" s="10">
        <f t="shared" si="11"/>
        <v>7</v>
      </c>
      <c r="S144" s="10">
        <f>VLOOKUP(P$4,'投喂次数|Feeding'!$A:$E,5,0)*$O144</f>
        <v>2100</v>
      </c>
    </row>
    <row r="145" spans="15:19" x14ac:dyDescent="0.3">
      <c r="O145" s="1">
        <v>141</v>
      </c>
      <c r="P145" s="10">
        <f>'投喂经验|Feedingexp'!$E$4*P$4</f>
        <v>60</v>
      </c>
      <c r="Q145" s="10">
        <f t="shared" si="12"/>
        <v>8460</v>
      </c>
      <c r="R145" s="10">
        <f t="shared" si="11"/>
        <v>7</v>
      </c>
      <c r="S145" s="10">
        <f>VLOOKUP(P$4,'投喂次数|Feeding'!$A:$E,5,0)*$O145</f>
        <v>2115</v>
      </c>
    </row>
    <row r="146" spans="15:19" x14ac:dyDescent="0.3">
      <c r="O146" s="1">
        <v>142</v>
      </c>
      <c r="P146" s="10">
        <f>'投喂经验|Feedingexp'!$E$4*P$4</f>
        <v>60</v>
      </c>
      <c r="Q146" s="10">
        <f t="shared" si="12"/>
        <v>8520</v>
      </c>
      <c r="R146" s="10">
        <f t="shared" si="11"/>
        <v>7</v>
      </c>
      <c r="S146" s="10">
        <f>VLOOKUP(P$4,'投喂次数|Feeding'!$A:$E,5,0)*$O146</f>
        <v>2130</v>
      </c>
    </row>
    <row r="147" spans="15:19" x14ac:dyDescent="0.3">
      <c r="O147" s="1">
        <v>143</v>
      </c>
      <c r="P147" s="10">
        <f>'投喂经验|Feedingexp'!$E$4*P$4</f>
        <v>60</v>
      </c>
      <c r="Q147" s="10">
        <f t="shared" si="12"/>
        <v>8580</v>
      </c>
      <c r="R147" s="10">
        <f t="shared" si="11"/>
        <v>7</v>
      </c>
      <c r="S147" s="10">
        <f>VLOOKUP(P$4,'投喂次数|Feeding'!$A:$E,5,0)*$O147</f>
        <v>2145</v>
      </c>
    </row>
    <row r="148" spans="15:19" x14ac:dyDescent="0.3">
      <c r="O148" s="1">
        <v>144</v>
      </c>
      <c r="P148" s="10">
        <f>'投喂经验|Feedingexp'!$E$4*P$4</f>
        <v>60</v>
      </c>
      <c r="Q148" s="10">
        <f t="shared" si="12"/>
        <v>8640</v>
      </c>
      <c r="R148" s="10">
        <f t="shared" si="11"/>
        <v>7</v>
      </c>
      <c r="S148" s="10">
        <f>VLOOKUP(P$4,'投喂次数|Feeding'!$A:$E,5,0)*$O148</f>
        <v>2160</v>
      </c>
    </row>
    <row r="149" spans="15:19" x14ac:dyDescent="0.3">
      <c r="O149" s="1">
        <v>145</v>
      </c>
      <c r="P149" s="10">
        <f>'投喂经验|Feedingexp'!$E$4*P$4</f>
        <v>60</v>
      </c>
      <c r="Q149" s="10">
        <f t="shared" si="12"/>
        <v>8700</v>
      </c>
      <c r="R149" s="10">
        <f t="shared" si="11"/>
        <v>7</v>
      </c>
      <c r="S149" s="10">
        <f>VLOOKUP(P$4,'投喂次数|Feeding'!$A:$E,5,0)*$O149</f>
        <v>2175</v>
      </c>
    </row>
    <row r="150" spans="15:19" x14ac:dyDescent="0.3">
      <c r="O150" s="1">
        <v>146</v>
      </c>
      <c r="P150" s="10">
        <f>'投喂经验|Feedingexp'!$E$4*P$4</f>
        <v>60</v>
      </c>
      <c r="Q150" s="10">
        <f t="shared" si="12"/>
        <v>8760</v>
      </c>
      <c r="R150" s="10">
        <f t="shared" si="11"/>
        <v>7</v>
      </c>
      <c r="S150" s="10">
        <f>VLOOKUP(P$4,'投喂次数|Feeding'!$A:$E,5,0)*$O150</f>
        <v>2190</v>
      </c>
    </row>
    <row r="151" spans="15:19" x14ac:dyDescent="0.3">
      <c r="O151" s="1">
        <v>147</v>
      </c>
      <c r="P151" s="10">
        <f>'投喂经验|Feedingexp'!$E$4*P$4</f>
        <v>60</v>
      </c>
      <c r="Q151" s="10">
        <f t="shared" si="12"/>
        <v>8820</v>
      </c>
      <c r="R151" s="10">
        <f t="shared" si="11"/>
        <v>7</v>
      </c>
      <c r="S151" s="10">
        <f>VLOOKUP(P$4,'投喂次数|Feeding'!$A:$E,5,0)*$O151</f>
        <v>2205</v>
      </c>
    </row>
    <row r="152" spans="15:19" x14ac:dyDescent="0.3">
      <c r="O152" s="1">
        <v>148</v>
      </c>
      <c r="P152" s="10">
        <f>'投喂经验|Feedingexp'!$E$4*P$4</f>
        <v>60</v>
      </c>
      <c r="Q152" s="10">
        <f t="shared" si="12"/>
        <v>8880</v>
      </c>
      <c r="R152" s="10">
        <f t="shared" si="11"/>
        <v>7</v>
      </c>
      <c r="S152" s="10">
        <f>VLOOKUP(P$4,'投喂次数|Feeding'!$A:$E,5,0)*$O152</f>
        <v>2220</v>
      </c>
    </row>
    <row r="153" spans="15:19" x14ac:dyDescent="0.3">
      <c r="O153" s="1">
        <v>149</v>
      </c>
      <c r="P153" s="10">
        <f>'投喂经验|Feedingexp'!$E$4*P$4</f>
        <v>60</v>
      </c>
      <c r="Q153" s="10">
        <f t="shared" si="12"/>
        <v>8940</v>
      </c>
      <c r="R153" s="10">
        <f t="shared" si="11"/>
        <v>7</v>
      </c>
      <c r="S153" s="10">
        <f>VLOOKUP(P$4,'投喂次数|Feeding'!$A:$E,5,0)*$O153</f>
        <v>2235</v>
      </c>
    </row>
    <row r="154" spans="15:19" x14ac:dyDescent="0.3">
      <c r="O154" s="1">
        <v>150</v>
      </c>
      <c r="P154" s="10">
        <f>'投喂经验|Feedingexp'!$E$4*P$4</f>
        <v>60</v>
      </c>
      <c r="Q154" s="10">
        <f t="shared" si="12"/>
        <v>9000</v>
      </c>
      <c r="R154" s="10">
        <f t="shared" si="11"/>
        <v>7</v>
      </c>
      <c r="S154" s="10">
        <f>VLOOKUP(P$4,'投喂次数|Feeding'!$A:$E,5,0)*$O154</f>
        <v>2250</v>
      </c>
    </row>
    <row r="155" spans="15:19" x14ac:dyDescent="0.3">
      <c r="O155" s="1">
        <v>151</v>
      </c>
      <c r="P155" s="10">
        <f>'投喂经验|Feedingexp'!$E$4*P$4</f>
        <v>60</v>
      </c>
      <c r="Q155" s="10">
        <f t="shared" si="12"/>
        <v>9060</v>
      </c>
      <c r="R155" s="10">
        <f t="shared" si="11"/>
        <v>7</v>
      </c>
      <c r="S155" s="10">
        <f>VLOOKUP(P$4,'投喂次数|Feeding'!$A:$E,5,0)*$O155</f>
        <v>2265</v>
      </c>
    </row>
    <row r="156" spans="15:19" x14ac:dyDescent="0.3">
      <c r="O156" s="1">
        <v>152</v>
      </c>
      <c r="P156" s="10">
        <f>'投喂经验|Feedingexp'!$E$4*P$4</f>
        <v>60</v>
      </c>
      <c r="Q156" s="10">
        <f t="shared" si="12"/>
        <v>9120</v>
      </c>
      <c r="R156" s="10">
        <f t="shared" si="11"/>
        <v>7</v>
      </c>
      <c r="S156" s="10">
        <f>VLOOKUP(P$4,'投喂次数|Feeding'!$A:$E,5,0)*$O156</f>
        <v>2280</v>
      </c>
    </row>
    <row r="157" spans="15:19" x14ac:dyDescent="0.3">
      <c r="O157" s="1">
        <v>153</v>
      </c>
      <c r="P157" s="10">
        <f>'投喂经验|Feedingexp'!$E$4*P$4</f>
        <v>60</v>
      </c>
      <c r="Q157" s="10">
        <f t="shared" si="12"/>
        <v>9180</v>
      </c>
      <c r="R157" s="10">
        <f t="shared" si="11"/>
        <v>7</v>
      </c>
      <c r="S157" s="10">
        <f>VLOOKUP(P$4,'投喂次数|Feeding'!$A:$E,5,0)*$O157</f>
        <v>2295</v>
      </c>
    </row>
    <row r="158" spans="15:19" x14ac:dyDescent="0.3">
      <c r="O158" s="1">
        <v>154</v>
      </c>
      <c r="P158" s="10">
        <f>'投喂经验|Feedingexp'!$E$4*P$4</f>
        <v>60</v>
      </c>
      <c r="Q158" s="10">
        <f t="shared" si="12"/>
        <v>9240</v>
      </c>
      <c r="R158" s="10">
        <f t="shared" si="11"/>
        <v>7</v>
      </c>
      <c r="S158" s="10">
        <f>VLOOKUP(P$4,'投喂次数|Feeding'!$A:$E,5,0)*$O158</f>
        <v>2310</v>
      </c>
    </row>
    <row r="159" spans="15:19" x14ac:dyDescent="0.3">
      <c r="O159" s="1">
        <v>155</v>
      </c>
      <c r="P159" s="10">
        <f>'投喂经验|Feedingexp'!$E$4*P$4</f>
        <v>60</v>
      </c>
      <c r="Q159" s="10">
        <f t="shared" si="12"/>
        <v>9300</v>
      </c>
      <c r="R159" s="10">
        <f t="shared" si="11"/>
        <v>7</v>
      </c>
      <c r="S159" s="10">
        <f>VLOOKUP(P$4,'投喂次数|Feeding'!$A:$E,5,0)*$O159</f>
        <v>2325</v>
      </c>
    </row>
    <row r="160" spans="15:19" x14ac:dyDescent="0.3">
      <c r="O160" s="1">
        <v>156</v>
      </c>
      <c r="P160" s="10">
        <f>'投喂经验|Feedingexp'!$E$4*P$4</f>
        <v>60</v>
      </c>
      <c r="Q160" s="10">
        <f t="shared" si="12"/>
        <v>9360</v>
      </c>
      <c r="R160" s="10">
        <f t="shared" si="11"/>
        <v>7</v>
      </c>
      <c r="S160" s="10">
        <f>VLOOKUP(P$4,'投喂次数|Feeding'!$A:$E,5,0)*$O160</f>
        <v>2340</v>
      </c>
    </row>
    <row r="161" spans="15:19" x14ac:dyDescent="0.3">
      <c r="O161" s="1">
        <v>157</v>
      </c>
      <c r="P161" s="10">
        <f>'投喂经验|Feedingexp'!$E$4*P$4</f>
        <v>60</v>
      </c>
      <c r="Q161" s="10">
        <f t="shared" si="12"/>
        <v>9420</v>
      </c>
      <c r="R161" s="10">
        <f t="shared" si="11"/>
        <v>7</v>
      </c>
      <c r="S161" s="10">
        <f>VLOOKUP(P$4,'投喂次数|Feeding'!$A:$E,5,0)*$O161</f>
        <v>2355</v>
      </c>
    </row>
    <row r="162" spans="15:19" x14ac:dyDescent="0.3">
      <c r="O162" s="1">
        <v>158</v>
      </c>
      <c r="P162" s="10">
        <f>'投喂经验|Feedingexp'!$E$4*P$4</f>
        <v>60</v>
      </c>
      <c r="Q162" s="10">
        <f t="shared" si="12"/>
        <v>9480</v>
      </c>
      <c r="R162" s="10">
        <f t="shared" si="11"/>
        <v>7</v>
      </c>
      <c r="S162" s="10">
        <f>VLOOKUP(P$4,'投喂次数|Feeding'!$A:$E,5,0)*$O162</f>
        <v>2370</v>
      </c>
    </row>
    <row r="163" spans="15:19" x14ac:dyDescent="0.3">
      <c r="O163" s="1">
        <v>159</v>
      </c>
      <c r="P163" s="10">
        <f>'投喂经验|Feedingexp'!$E$4*P$4</f>
        <v>60</v>
      </c>
      <c r="Q163" s="10">
        <f t="shared" si="12"/>
        <v>9540</v>
      </c>
      <c r="R163" s="10">
        <f t="shared" si="11"/>
        <v>7</v>
      </c>
      <c r="S163" s="10">
        <f>VLOOKUP(P$4,'投喂次数|Feeding'!$A:$E,5,0)*$O163</f>
        <v>2385</v>
      </c>
    </row>
    <row r="164" spans="15:19" x14ac:dyDescent="0.3">
      <c r="O164" s="1">
        <v>160</v>
      </c>
      <c r="P164" s="10">
        <f>'投喂经验|Feedingexp'!$E$4*P$4</f>
        <v>60</v>
      </c>
      <c r="Q164" s="10">
        <f t="shared" si="12"/>
        <v>9600</v>
      </c>
      <c r="R164" s="10">
        <f t="shared" si="11"/>
        <v>7</v>
      </c>
      <c r="S164" s="10">
        <f>VLOOKUP(P$4,'投喂次数|Feeding'!$A:$E,5,0)*$O164</f>
        <v>2400</v>
      </c>
    </row>
    <row r="165" spans="15:19" x14ac:dyDescent="0.3">
      <c r="O165" s="1">
        <v>161</v>
      </c>
      <c r="P165" s="10">
        <f>'投喂经验|Feedingexp'!$E$4*P$4</f>
        <v>60</v>
      </c>
      <c r="Q165" s="10">
        <f t="shared" si="12"/>
        <v>9660</v>
      </c>
      <c r="R165" s="10">
        <f t="shared" si="11"/>
        <v>7</v>
      </c>
      <c r="S165" s="10">
        <f>VLOOKUP(P$4,'投喂次数|Feeding'!$A:$E,5,0)*$O165</f>
        <v>2415</v>
      </c>
    </row>
    <row r="166" spans="15:19" x14ac:dyDescent="0.3">
      <c r="O166" s="1">
        <v>162</v>
      </c>
      <c r="P166" s="10">
        <f>'投喂经验|Feedingexp'!$E$4*P$4</f>
        <v>60</v>
      </c>
      <c r="Q166" s="10">
        <f t="shared" si="12"/>
        <v>9720</v>
      </c>
      <c r="R166" s="10">
        <f t="shared" si="11"/>
        <v>7</v>
      </c>
      <c r="S166" s="10">
        <f>VLOOKUP(P$4,'投喂次数|Feeding'!$A:$E,5,0)*$O166</f>
        <v>2430</v>
      </c>
    </row>
    <row r="167" spans="15:19" x14ac:dyDescent="0.3">
      <c r="O167" s="1">
        <v>163</v>
      </c>
      <c r="P167" s="10">
        <f>'投喂经验|Feedingexp'!$E$4*P$4</f>
        <v>60</v>
      </c>
      <c r="Q167" s="10">
        <f t="shared" si="12"/>
        <v>9780</v>
      </c>
      <c r="R167" s="10">
        <f t="shared" si="11"/>
        <v>7</v>
      </c>
      <c r="S167" s="10">
        <f>VLOOKUP(P$4,'投喂次数|Feeding'!$A:$E,5,0)*$O167</f>
        <v>2445</v>
      </c>
    </row>
    <row r="168" spans="15:19" x14ac:dyDescent="0.3">
      <c r="O168" s="1">
        <v>164</v>
      </c>
      <c r="P168" s="10">
        <f>'投喂经验|Feedingexp'!$E$4*P$4</f>
        <v>60</v>
      </c>
      <c r="Q168" s="10">
        <f t="shared" si="12"/>
        <v>9840</v>
      </c>
      <c r="R168" s="10">
        <f t="shared" si="11"/>
        <v>7</v>
      </c>
      <c r="S168" s="10">
        <f>VLOOKUP(P$4,'投喂次数|Feeding'!$A:$E,5,0)*$O168</f>
        <v>2460</v>
      </c>
    </row>
    <row r="169" spans="15:19" x14ac:dyDescent="0.3">
      <c r="O169" s="1">
        <v>165</v>
      </c>
      <c r="P169" s="10">
        <f>'投喂经验|Feedingexp'!$E$4*P$4</f>
        <v>60</v>
      </c>
      <c r="Q169" s="10">
        <f t="shared" si="12"/>
        <v>9900</v>
      </c>
      <c r="R169" s="10">
        <f t="shared" si="11"/>
        <v>7</v>
      </c>
      <c r="S169" s="10">
        <f>VLOOKUP(P$4,'投喂次数|Feeding'!$A:$E,5,0)*$O169</f>
        <v>2475</v>
      </c>
    </row>
    <row r="170" spans="15:19" x14ac:dyDescent="0.3">
      <c r="O170" s="1">
        <v>166</v>
      </c>
      <c r="P170" s="10">
        <f>'投喂经验|Feedingexp'!$E$4*P$4</f>
        <v>60</v>
      </c>
      <c r="Q170" s="10">
        <f t="shared" si="12"/>
        <v>9960</v>
      </c>
      <c r="R170" s="10">
        <f t="shared" si="11"/>
        <v>7</v>
      </c>
      <c r="S170" s="10">
        <f>VLOOKUP(P$4,'投喂次数|Feeding'!$A:$E,5,0)*$O170</f>
        <v>2490</v>
      </c>
    </row>
    <row r="171" spans="15:19" x14ac:dyDescent="0.3">
      <c r="O171" s="1">
        <v>167</v>
      </c>
      <c r="P171" s="10">
        <f>'投喂经验|Feedingexp'!$E$4*P$4</f>
        <v>60</v>
      </c>
      <c r="Q171" s="10">
        <f t="shared" si="12"/>
        <v>10020</v>
      </c>
      <c r="R171" s="10">
        <f t="shared" si="11"/>
        <v>7</v>
      </c>
      <c r="S171" s="10">
        <f>VLOOKUP(P$4,'投喂次数|Feeding'!$A:$E,5,0)*$O171</f>
        <v>2505</v>
      </c>
    </row>
    <row r="172" spans="15:19" x14ac:dyDescent="0.3">
      <c r="O172" s="1">
        <v>168</v>
      </c>
      <c r="P172" s="10">
        <f>'投喂经验|Feedingexp'!$E$4*P$4</f>
        <v>60</v>
      </c>
      <c r="Q172" s="10">
        <f t="shared" si="12"/>
        <v>10080</v>
      </c>
      <c r="R172" s="10">
        <f t="shared" si="11"/>
        <v>7</v>
      </c>
      <c r="S172" s="10">
        <f>VLOOKUP(P$4,'投喂次数|Feeding'!$A:$E,5,0)*$O172</f>
        <v>2520</v>
      </c>
    </row>
    <row r="173" spans="15:19" x14ac:dyDescent="0.3">
      <c r="O173" s="1">
        <v>169</v>
      </c>
      <c r="P173" s="10">
        <f>'投喂经验|Feedingexp'!$E$4*P$4</f>
        <v>60</v>
      </c>
      <c r="Q173" s="10">
        <f t="shared" ref="Q173:Q188" si="13">Q172+P173</f>
        <v>10140</v>
      </c>
      <c r="R173" s="10">
        <f t="shared" si="11"/>
        <v>7</v>
      </c>
      <c r="S173" s="10">
        <f>VLOOKUP(P$4,'投喂次数|Feeding'!$A:$E,5,0)*$O173</f>
        <v>2535</v>
      </c>
    </row>
    <row r="174" spans="15:19" x14ac:dyDescent="0.3">
      <c r="O174" s="1">
        <v>170</v>
      </c>
      <c r="P174" s="10">
        <f>'投喂经验|Feedingexp'!$E$4*P$4</f>
        <v>60</v>
      </c>
      <c r="Q174" s="10">
        <f t="shared" si="13"/>
        <v>10200</v>
      </c>
      <c r="R174" s="10">
        <f t="shared" si="11"/>
        <v>7</v>
      </c>
      <c r="S174" s="10">
        <f>VLOOKUP(P$4,'投喂次数|Feeding'!$A:$E,5,0)*$O174</f>
        <v>2550</v>
      </c>
    </row>
    <row r="175" spans="15:19" x14ac:dyDescent="0.3">
      <c r="O175" s="1">
        <v>171</v>
      </c>
      <c r="P175" s="10">
        <f>'投喂经验|Feedingexp'!$E$4*P$4</f>
        <v>60</v>
      </c>
      <c r="Q175" s="10">
        <f t="shared" si="13"/>
        <v>10260</v>
      </c>
      <c r="R175" s="10">
        <f t="shared" si="11"/>
        <v>7</v>
      </c>
      <c r="S175" s="10">
        <f>VLOOKUP(P$4,'投喂次数|Feeding'!$A:$E,5,0)*$O175</f>
        <v>2565</v>
      </c>
    </row>
    <row r="176" spans="15:19" x14ac:dyDescent="0.3">
      <c r="O176" s="1">
        <v>172</v>
      </c>
      <c r="P176" s="10">
        <f>'投喂经验|Feedingexp'!$E$4*P$4</f>
        <v>60</v>
      </c>
      <c r="Q176" s="10">
        <f t="shared" si="13"/>
        <v>10320</v>
      </c>
      <c r="R176" s="10">
        <f t="shared" si="11"/>
        <v>7</v>
      </c>
      <c r="S176" s="10">
        <f>VLOOKUP(P$4,'投喂次数|Feeding'!$A:$E,5,0)*$O176</f>
        <v>2580</v>
      </c>
    </row>
    <row r="177" spans="15:19" x14ac:dyDescent="0.3">
      <c r="O177" s="1">
        <v>173</v>
      </c>
      <c r="P177" s="10">
        <f>'投喂经验|Feedingexp'!$E$4*P$4</f>
        <v>60</v>
      </c>
      <c r="Q177" s="10">
        <f t="shared" si="13"/>
        <v>10380</v>
      </c>
      <c r="R177" s="10">
        <f t="shared" si="11"/>
        <v>7</v>
      </c>
      <c r="S177" s="10">
        <f>VLOOKUP(P$4,'投喂次数|Feeding'!$A:$E,5,0)*$O177</f>
        <v>2595</v>
      </c>
    </row>
    <row r="178" spans="15:19" x14ac:dyDescent="0.3">
      <c r="O178" s="1">
        <v>174</v>
      </c>
      <c r="P178" s="10">
        <f>'投喂经验|Feedingexp'!$E$4*P$4</f>
        <v>60</v>
      </c>
      <c r="Q178" s="10">
        <f t="shared" si="13"/>
        <v>10440</v>
      </c>
      <c r="R178" s="10">
        <f t="shared" si="11"/>
        <v>7</v>
      </c>
      <c r="S178" s="10">
        <f>VLOOKUP(P$4,'投喂次数|Feeding'!$A:$E,5,0)*$O178</f>
        <v>2610</v>
      </c>
    </row>
    <row r="179" spans="15:19" x14ac:dyDescent="0.3">
      <c r="O179" s="1">
        <v>175</v>
      </c>
      <c r="P179" s="10">
        <f>'投喂经验|Feedingexp'!$E$4*P$4</f>
        <v>60</v>
      </c>
      <c r="Q179" s="10">
        <f t="shared" si="13"/>
        <v>10500</v>
      </c>
      <c r="R179" s="10">
        <f t="shared" si="11"/>
        <v>8</v>
      </c>
      <c r="S179" s="10">
        <f>VLOOKUP(P$4,'投喂次数|Feeding'!$A:$E,5,0)*$O179</f>
        <v>2625</v>
      </c>
    </row>
    <row r="180" spans="15:19" x14ac:dyDescent="0.3">
      <c r="O180" s="1">
        <v>176</v>
      </c>
      <c r="P180" s="10">
        <f>'投喂经验|Feedingexp'!$E$4*P$4</f>
        <v>60</v>
      </c>
      <c r="Q180" s="10">
        <f t="shared" si="13"/>
        <v>10560</v>
      </c>
      <c r="R180" s="10">
        <f t="shared" si="11"/>
        <v>8</v>
      </c>
      <c r="S180" s="10">
        <f>VLOOKUP(P$4,'投喂次数|Feeding'!$A:$E,5,0)*$O180</f>
        <v>2640</v>
      </c>
    </row>
    <row r="181" spans="15:19" x14ac:dyDescent="0.3">
      <c r="O181" s="1">
        <v>177</v>
      </c>
      <c r="P181" s="10">
        <f>'投喂经验|Feedingexp'!$E$4*P$4</f>
        <v>60</v>
      </c>
      <c r="Q181" s="10">
        <f t="shared" si="13"/>
        <v>10620</v>
      </c>
      <c r="R181" s="10">
        <f t="shared" si="11"/>
        <v>8</v>
      </c>
      <c r="S181" s="10">
        <f>VLOOKUP(P$4,'投喂次数|Feeding'!$A:$E,5,0)*$O181</f>
        <v>2655</v>
      </c>
    </row>
    <row r="182" spans="15:19" x14ac:dyDescent="0.3">
      <c r="O182" s="1">
        <v>178</v>
      </c>
      <c r="P182" s="10">
        <f>'投喂经验|Feedingexp'!$E$4*P$4</f>
        <v>60</v>
      </c>
      <c r="Q182" s="10">
        <f t="shared" si="13"/>
        <v>10680</v>
      </c>
      <c r="R182" s="10">
        <f t="shared" si="11"/>
        <v>8</v>
      </c>
      <c r="S182" s="10">
        <f>VLOOKUP(P$4,'投喂次数|Feeding'!$A:$E,5,0)*$O182</f>
        <v>2670</v>
      </c>
    </row>
    <row r="183" spans="15:19" x14ac:dyDescent="0.3">
      <c r="O183" s="1">
        <v>179</v>
      </c>
      <c r="P183" s="10">
        <f>'投喂经验|Feedingexp'!$E$4*P$4</f>
        <v>60</v>
      </c>
      <c r="Q183" s="10">
        <f t="shared" si="13"/>
        <v>10740</v>
      </c>
      <c r="R183" s="10">
        <f t="shared" si="11"/>
        <v>8</v>
      </c>
      <c r="S183" s="10">
        <f>VLOOKUP(P$4,'投喂次数|Feeding'!$A:$E,5,0)*$O183</f>
        <v>2685</v>
      </c>
    </row>
    <row r="184" spans="15:19" x14ac:dyDescent="0.3">
      <c r="O184" s="1">
        <v>180</v>
      </c>
      <c r="P184" s="10">
        <f>'投喂经验|Feedingexp'!$E$4*P$4</f>
        <v>60</v>
      </c>
      <c r="Q184" s="10">
        <f t="shared" si="13"/>
        <v>10800</v>
      </c>
      <c r="R184" s="10">
        <f t="shared" si="11"/>
        <v>8</v>
      </c>
      <c r="S184" s="10">
        <f>VLOOKUP(P$4,'投喂次数|Feeding'!$A:$E,5,0)*$O184</f>
        <v>2700</v>
      </c>
    </row>
    <row r="185" spans="15:19" x14ac:dyDescent="0.3">
      <c r="O185" s="1">
        <v>181</v>
      </c>
      <c r="P185" s="10">
        <f>'投喂经验|Feedingexp'!$E$4*P$4</f>
        <v>60</v>
      </c>
      <c r="Q185" s="10">
        <f t="shared" si="13"/>
        <v>10860</v>
      </c>
      <c r="R185" s="10">
        <f t="shared" si="11"/>
        <v>8</v>
      </c>
      <c r="S185" s="10">
        <f>VLOOKUP(P$4,'投喂次数|Feeding'!$A:$E,5,0)*$O185</f>
        <v>2715</v>
      </c>
    </row>
    <row r="186" spans="15:19" x14ac:dyDescent="0.3">
      <c r="O186" s="1">
        <v>182</v>
      </c>
      <c r="P186" s="10">
        <f>'投喂经验|Feedingexp'!$E$4*P$4</f>
        <v>60</v>
      </c>
      <c r="Q186" s="10">
        <f t="shared" si="13"/>
        <v>10920</v>
      </c>
      <c r="R186" s="10">
        <f t="shared" si="11"/>
        <v>8</v>
      </c>
      <c r="S186" s="10">
        <f>VLOOKUP(P$4,'投喂次数|Feeding'!$A:$E,5,0)*$O186</f>
        <v>2730</v>
      </c>
    </row>
    <row r="187" spans="15:19" x14ac:dyDescent="0.3">
      <c r="O187" s="1">
        <v>183</v>
      </c>
      <c r="P187" s="10">
        <f>'投喂经验|Feedingexp'!$E$4*P$4</f>
        <v>60</v>
      </c>
      <c r="Q187" s="10">
        <f t="shared" si="13"/>
        <v>10980</v>
      </c>
      <c r="R187" s="10">
        <f t="shared" si="11"/>
        <v>8</v>
      </c>
      <c r="S187" s="10">
        <f>VLOOKUP(P$4,'投喂次数|Feeding'!$A:$E,5,0)*$O187</f>
        <v>2745</v>
      </c>
    </row>
    <row r="188" spans="15:19" x14ac:dyDescent="0.3">
      <c r="O188" s="1">
        <v>184</v>
      </c>
      <c r="P188" s="10">
        <f>'投喂经验|Feedingexp'!$E$4*P$4</f>
        <v>60</v>
      </c>
      <c r="Q188" s="10">
        <f t="shared" si="13"/>
        <v>11040</v>
      </c>
      <c r="R188" s="10">
        <f t="shared" si="11"/>
        <v>8</v>
      </c>
      <c r="S188" s="10">
        <f>VLOOKUP(P$4,'投喂次数|Feeding'!$A:$E,5,0)*$O188</f>
        <v>2760</v>
      </c>
    </row>
    <row r="189" spans="15:19" x14ac:dyDescent="0.3">
      <c r="O189" s="1">
        <v>185</v>
      </c>
      <c r="P189" s="10">
        <f>'投喂经验|Feedingexp'!$E$4*P$4</f>
        <v>60</v>
      </c>
      <c r="Q189" s="10">
        <f t="shared" ref="Q189:Q221" si="14">Q188+P189</f>
        <v>11100</v>
      </c>
      <c r="R189" s="10">
        <f t="shared" ref="R189:R221" si="15">_xlfn.IFNA(VLOOKUP(Q189,$K:$L,2),0)+1</f>
        <v>8</v>
      </c>
      <c r="S189" s="10">
        <f>VLOOKUP(P$4,'投喂次数|Feeding'!$A:$E,5,0)*$O189</f>
        <v>2775</v>
      </c>
    </row>
    <row r="190" spans="15:19" x14ac:dyDescent="0.3">
      <c r="O190" s="1">
        <v>186</v>
      </c>
      <c r="P190" s="10">
        <f>'投喂经验|Feedingexp'!$E$4*P$4</f>
        <v>60</v>
      </c>
      <c r="Q190" s="10">
        <f t="shared" si="14"/>
        <v>11160</v>
      </c>
      <c r="R190" s="10">
        <f t="shared" si="15"/>
        <v>8</v>
      </c>
      <c r="S190" s="10">
        <f>VLOOKUP(P$4,'投喂次数|Feeding'!$A:$E,5,0)*$O190</f>
        <v>2790</v>
      </c>
    </row>
    <row r="191" spans="15:19" x14ac:dyDescent="0.3">
      <c r="O191" s="1">
        <v>187</v>
      </c>
      <c r="P191" s="10">
        <f>'投喂经验|Feedingexp'!$E$4*P$4</f>
        <v>60</v>
      </c>
      <c r="Q191" s="10">
        <f t="shared" si="14"/>
        <v>11220</v>
      </c>
      <c r="R191" s="10">
        <f t="shared" si="15"/>
        <v>8</v>
      </c>
      <c r="S191" s="10">
        <f>VLOOKUP(P$4,'投喂次数|Feeding'!$A:$E,5,0)*$O191</f>
        <v>2805</v>
      </c>
    </row>
    <row r="192" spans="15:19" x14ac:dyDescent="0.3">
      <c r="O192" s="1">
        <v>188</v>
      </c>
      <c r="P192" s="10">
        <f>'投喂经验|Feedingexp'!$E$4*P$4</f>
        <v>60</v>
      </c>
      <c r="Q192" s="10">
        <f t="shared" si="14"/>
        <v>11280</v>
      </c>
      <c r="R192" s="10">
        <f t="shared" si="15"/>
        <v>8</v>
      </c>
      <c r="S192" s="10">
        <f>VLOOKUP(P$4,'投喂次数|Feeding'!$A:$E,5,0)*$O192</f>
        <v>2820</v>
      </c>
    </row>
    <row r="193" spans="15:19" x14ac:dyDescent="0.3">
      <c r="O193" s="1">
        <v>189</v>
      </c>
      <c r="P193" s="10">
        <f>'投喂经验|Feedingexp'!$E$4*P$4</f>
        <v>60</v>
      </c>
      <c r="Q193" s="10">
        <f t="shared" si="14"/>
        <v>11340</v>
      </c>
      <c r="R193" s="10">
        <f t="shared" si="15"/>
        <v>8</v>
      </c>
      <c r="S193" s="10">
        <f>VLOOKUP(P$4,'投喂次数|Feeding'!$A:$E,5,0)*$O193</f>
        <v>2835</v>
      </c>
    </row>
    <row r="194" spans="15:19" x14ac:dyDescent="0.3">
      <c r="O194" s="1">
        <v>190</v>
      </c>
      <c r="P194" s="10">
        <f>'投喂经验|Feedingexp'!$E$4*P$4</f>
        <v>60</v>
      </c>
      <c r="Q194" s="10">
        <f t="shared" si="14"/>
        <v>11400</v>
      </c>
      <c r="R194" s="10">
        <f t="shared" si="15"/>
        <v>8</v>
      </c>
      <c r="S194" s="10">
        <f>VLOOKUP(P$4,'投喂次数|Feeding'!$A:$E,5,0)*$O194</f>
        <v>2850</v>
      </c>
    </row>
    <row r="195" spans="15:19" x14ac:dyDescent="0.3">
      <c r="O195" s="1">
        <v>191</v>
      </c>
      <c r="P195" s="10">
        <f>'投喂经验|Feedingexp'!$E$4*P$4</f>
        <v>60</v>
      </c>
      <c r="Q195" s="10">
        <f t="shared" si="14"/>
        <v>11460</v>
      </c>
      <c r="R195" s="10">
        <f t="shared" si="15"/>
        <v>8</v>
      </c>
      <c r="S195" s="10">
        <f>VLOOKUP(P$4,'投喂次数|Feeding'!$A:$E,5,0)*$O195</f>
        <v>2865</v>
      </c>
    </row>
    <row r="196" spans="15:19" x14ac:dyDescent="0.3">
      <c r="O196" s="1">
        <v>192</v>
      </c>
      <c r="P196" s="10">
        <f>'投喂经验|Feedingexp'!$E$4*P$4</f>
        <v>60</v>
      </c>
      <c r="Q196" s="10">
        <f t="shared" si="14"/>
        <v>11520</v>
      </c>
      <c r="R196" s="10">
        <f t="shared" si="15"/>
        <v>8</v>
      </c>
      <c r="S196" s="10">
        <f>VLOOKUP(P$4,'投喂次数|Feeding'!$A:$E,5,0)*$O196</f>
        <v>2880</v>
      </c>
    </row>
    <row r="197" spans="15:19" x14ac:dyDescent="0.3">
      <c r="O197" s="1">
        <v>193</v>
      </c>
      <c r="P197" s="10">
        <f>'投喂经验|Feedingexp'!$E$4*P$4</f>
        <v>60</v>
      </c>
      <c r="Q197" s="10">
        <f t="shared" si="14"/>
        <v>11580</v>
      </c>
      <c r="R197" s="10">
        <f t="shared" si="15"/>
        <v>8</v>
      </c>
      <c r="S197" s="10">
        <f>VLOOKUP(P$4,'投喂次数|Feeding'!$A:$E,5,0)*$O197</f>
        <v>2895</v>
      </c>
    </row>
    <row r="198" spans="15:19" x14ac:dyDescent="0.3">
      <c r="O198" s="1">
        <v>194</v>
      </c>
      <c r="P198" s="10">
        <f>'投喂经验|Feedingexp'!$E$4*P$4</f>
        <v>60</v>
      </c>
      <c r="Q198" s="10">
        <f t="shared" si="14"/>
        <v>11640</v>
      </c>
      <c r="R198" s="10">
        <f t="shared" si="15"/>
        <v>8</v>
      </c>
      <c r="S198" s="10">
        <f>VLOOKUP(P$4,'投喂次数|Feeding'!$A:$E,5,0)*$O198</f>
        <v>2910</v>
      </c>
    </row>
    <row r="199" spans="15:19" x14ac:dyDescent="0.3">
      <c r="O199" s="1">
        <v>195</v>
      </c>
      <c r="P199" s="10">
        <f>'投喂经验|Feedingexp'!$E$4*P$4</f>
        <v>60</v>
      </c>
      <c r="Q199" s="10">
        <f t="shared" si="14"/>
        <v>11700</v>
      </c>
      <c r="R199" s="10">
        <f t="shared" si="15"/>
        <v>8</v>
      </c>
      <c r="S199" s="10">
        <f>VLOOKUP(P$4,'投喂次数|Feeding'!$A:$E,5,0)*$O199</f>
        <v>2925</v>
      </c>
    </row>
    <row r="200" spans="15:19" x14ac:dyDescent="0.3">
      <c r="O200" s="1">
        <v>196</v>
      </c>
      <c r="P200" s="10">
        <f>'投喂经验|Feedingexp'!$E$4*P$4</f>
        <v>60</v>
      </c>
      <c r="Q200" s="10">
        <f t="shared" si="14"/>
        <v>11760</v>
      </c>
      <c r="R200" s="10">
        <f t="shared" si="15"/>
        <v>8</v>
      </c>
      <c r="S200" s="10">
        <f>VLOOKUP(P$4,'投喂次数|Feeding'!$A:$E,5,0)*$O200</f>
        <v>2940</v>
      </c>
    </row>
    <row r="201" spans="15:19" x14ac:dyDescent="0.3">
      <c r="O201" s="1">
        <v>197</v>
      </c>
      <c r="P201" s="10">
        <f>'投喂经验|Feedingexp'!$E$4*P$4</f>
        <v>60</v>
      </c>
      <c r="Q201" s="10">
        <f t="shared" si="14"/>
        <v>11820</v>
      </c>
      <c r="R201" s="10">
        <f t="shared" si="15"/>
        <v>8</v>
      </c>
      <c r="S201" s="10">
        <f>VLOOKUP(P$4,'投喂次数|Feeding'!$A:$E,5,0)*$O201</f>
        <v>2955</v>
      </c>
    </row>
    <row r="202" spans="15:19" x14ac:dyDescent="0.3">
      <c r="O202" s="1">
        <v>198</v>
      </c>
      <c r="P202" s="10">
        <f>'投喂经验|Feedingexp'!$E$4*P$4</f>
        <v>60</v>
      </c>
      <c r="Q202" s="10">
        <f t="shared" si="14"/>
        <v>11880</v>
      </c>
      <c r="R202" s="10">
        <f t="shared" si="15"/>
        <v>8</v>
      </c>
      <c r="S202" s="10">
        <f>VLOOKUP(P$4,'投喂次数|Feeding'!$A:$E,5,0)*$O202</f>
        <v>2970</v>
      </c>
    </row>
    <row r="203" spans="15:19" x14ac:dyDescent="0.3">
      <c r="O203" s="1">
        <v>199</v>
      </c>
      <c r="P203" s="10">
        <f>'投喂经验|Feedingexp'!$E$4*P$4</f>
        <v>60</v>
      </c>
      <c r="Q203" s="10">
        <f t="shared" si="14"/>
        <v>11940</v>
      </c>
      <c r="R203" s="10">
        <f t="shared" si="15"/>
        <v>8</v>
      </c>
      <c r="S203" s="10">
        <f>VLOOKUP(P$4,'投喂次数|Feeding'!$A:$E,5,0)*$O203</f>
        <v>2985</v>
      </c>
    </row>
    <row r="204" spans="15:19" x14ac:dyDescent="0.3">
      <c r="O204" s="1">
        <v>200</v>
      </c>
      <c r="P204" s="10">
        <f>'投喂经验|Feedingexp'!$E$4*P$4</f>
        <v>60</v>
      </c>
      <c r="Q204" s="10">
        <f t="shared" si="14"/>
        <v>12000</v>
      </c>
      <c r="R204" s="10">
        <f t="shared" si="15"/>
        <v>8</v>
      </c>
      <c r="S204" s="10">
        <f>VLOOKUP(P$4,'投喂次数|Feeding'!$A:$E,5,0)*$O204</f>
        <v>3000</v>
      </c>
    </row>
    <row r="205" spans="15:19" x14ac:dyDescent="0.3">
      <c r="O205" s="1">
        <v>201</v>
      </c>
      <c r="P205" s="10">
        <f>'投喂经验|Feedingexp'!$E$4*P$4</f>
        <v>60</v>
      </c>
      <c r="Q205" s="10">
        <f t="shared" si="14"/>
        <v>12060</v>
      </c>
      <c r="R205" s="10">
        <f t="shared" si="15"/>
        <v>8</v>
      </c>
      <c r="S205" s="10">
        <f>VLOOKUP(P$4,'投喂次数|Feeding'!$A:$E,5,0)*$O205</f>
        <v>3015</v>
      </c>
    </row>
    <row r="206" spans="15:19" x14ac:dyDescent="0.3">
      <c r="O206" s="1">
        <v>202</v>
      </c>
      <c r="P206" s="10">
        <f>'投喂经验|Feedingexp'!$E$4*P$4</f>
        <v>60</v>
      </c>
      <c r="Q206" s="10">
        <f t="shared" si="14"/>
        <v>12120</v>
      </c>
      <c r="R206" s="10">
        <f t="shared" si="15"/>
        <v>8</v>
      </c>
      <c r="S206" s="10">
        <f>VLOOKUP(P$4,'投喂次数|Feeding'!$A:$E,5,0)*$O206</f>
        <v>3030</v>
      </c>
    </row>
    <row r="207" spans="15:19" x14ac:dyDescent="0.3">
      <c r="O207" s="1">
        <v>203</v>
      </c>
      <c r="P207" s="10">
        <f>'投喂经验|Feedingexp'!$E$4*P$4</f>
        <v>60</v>
      </c>
      <c r="Q207" s="10">
        <f t="shared" si="14"/>
        <v>12180</v>
      </c>
      <c r="R207" s="10">
        <f t="shared" si="15"/>
        <v>8</v>
      </c>
      <c r="S207" s="10">
        <f>VLOOKUP(P$4,'投喂次数|Feeding'!$A:$E,5,0)*$O207</f>
        <v>3045</v>
      </c>
    </row>
    <row r="208" spans="15:19" x14ac:dyDescent="0.3">
      <c r="O208" s="1">
        <v>204</v>
      </c>
      <c r="P208" s="10">
        <f>'投喂经验|Feedingexp'!$E$4*P$4</f>
        <v>60</v>
      </c>
      <c r="Q208" s="10">
        <f t="shared" si="14"/>
        <v>12240</v>
      </c>
      <c r="R208" s="10">
        <f t="shared" si="15"/>
        <v>8</v>
      </c>
      <c r="S208" s="10">
        <f>VLOOKUP(P$4,'投喂次数|Feeding'!$A:$E,5,0)*$O208</f>
        <v>3060</v>
      </c>
    </row>
    <row r="209" spans="15:19" x14ac:dyDescent="0.3">
      <c r="O209" s="1">
        <v>205</v>
      </c>
      <c r="P209" s="10">
        <f>'投喂经验|Feedingexp'!$E$4*P$4</f>
        <v>60</v>
      </c>
      <c r="Q209" s="10">
        <f t="shared" si="14"/>
        <v>12300</v>
      </c>
      <c r="R209" s="10">
        <f t="shared" si="15"/>
        <v>8</v>
      </c>
      <c r="S209" s="10">
        <f>VLOOKUP(P$4,'投喂次数|Feeding'!$A:$E,5,0)*$O209</f>
        <v>3075</v>
      </c>
    </row>
    <row r="210" spans="15:19" x14ac:dyDescent="0.3">
      <c r="O210" s="1">
        <v>206</v>
      </c>
      <c r="P210" s="10">
        <f>'投喂经验|Feedingexp'!$E$4*P$4</f>
        <v>60</v>
      </c>
      <c r="Q210" s="10">
        <f t="shared" si="14"/>
        <v>12360</v>
      </c>
      <c r="R210" s="10">
        <f t="shared" si="15"/>
        <v>8</v>
      </c>
      <c r="S210" s="10">
        <f>VLOOKUP(P$4,'投喂次数|Feeding'!$A:$E,5,0)*$O210</f>
        <v>3090</v>
      </c>
    </row>
    <row r="211" spans="15:19" x14ac:dyDescent="0.3">
      <c r="O211" s="1">
        <v>207</v>
      </c>
      <c r="P211" s="10">
        <f>'投喂经验|Feedingexp'!$E$4*P$4</f>
        <v>60</v>
      </c>
      <c r="Q211" s="10">
        <f t="shared" si="14"/>
        <v>12420</v>
      </c>
      <c r="R211" s="10">
        <f t="shared" si="15"/>
        <v>8</v>
      </c>
      <c r="S211" s="10">
        <f>VLOOKUP(P$4,'投喂次数|Feeding'!$A:$E,5,0)*$O211</f>
        <v>3105</v>
      </c>
    </row>
    <row r="212" spans="15:19" x14ac:dyDescent="0.3">
      <c r="O212" s="1">
        <v>208</v>
      </c>
      <c r="P212" s="10">
        <f>'投喂经验|Feedingexp'!$E$4*P$4</f>
        <v>60</v>
      </c>
      <c r="Q212" s="10">
        <f t="shared" si="14"/>
        <v>12480</v>
      </c>
      <c r="R212" s="10">
        <f t="shared" si="15"/>
        <v>8</v>
      </c>
      <c r="S212" s="10">
        <f>VLOOKUP(P$4,'投喂次数|Feeding'!$A:$E,5,0)*$O212</f>
        <v>3120</v>
      </c>
    </row>
    <row r="213" spans="15:19" x14ac:dyDescent="0.3">
      <c r="O213" s="1">
        <v>209</v>
      </c>
      <c r="P213" s="10">
        <f>'投喂经验|Feedingexp'!$E$4*P$4</f>
        <v>60</v>
      </c>
      <c r="Q213" s="10">
        <f t="shared" si="14"/>
        <v>12540</v>
      </c>
      <c r="R213" s="10">
        <f t="shared" si="15"/>
        <v>8</v>
      </c>
      <c r="S213" s="10">
        <f>VLOOKUP(P$4,'投喂次数|Feeding'!$A:$E,5,0)*$O213</f>
        <v>3135</v>
      </c>
    </row>
    <row r="214" spans="15:19" x14ac:dyDescent="0.3">
      <c r="O214" s="1">
        <v>210</v>
      </c>
      <c r="P214" s="10">
        <f>'投喂经验|Feedingexp'!$E$4*P$4</f>
        <v>60</v>
      </c>
      <c r="Q214" s="10">
        <f t="shared" si="14"/>
        <v>12600</v>
      </c>
      <c r="R214" s="10">
        <f t="shared" si="15"/>
        <v>8</v>
      </c>
      <c r="S214" s="10">
        <f>VLOOKUP(P$4,'投喂次数|Feeding'!$A:$E,5,0)*$O214</f>
        <v>3150</v>
      </c>
    </row>
    <row r="215" spans="15:19" x14ac:dyDescent="0.3">
      <c r="O215" s="1">
        <v>211</v>
      </c>
      <c r="P215" s="10">
        <f>'投喂经验|Feedingexp'!$E$4*P$4</f>
        <v>60</v>
      </c>
      <c r="Q215" s="10">
        <f t="shared" si="14"/>
        <v>12660</v>
      </c>
      <c r="R215" s="10">
        <f t="shared" si="15"/>
        <v>8</v>
      </c>
      <c r="S215" s="10">
        <f>VLOOKUP(P$4,'投喂次数|Feeding'!$A:$E,5,0)*$O215</f>
        <v>3165</v>
      </c>
    </row>
    <row r="216" spans="15:19" x14ac:dyDescent="0.3">
      <c r="O216" s="1">
        <v>212</v>
      </c>
      <c r="P216" s="10">
        <f>'投喂经验|Feedingexp'!$E$4*P$4</f>
        <v>60</v>
      </c>
      <c r="Q216" s="10">
        <f t="shared" si="14"/>
        <v>12720</v>
      </c>
      <c r="R216" s="10">
        <f t="shared" si="15"/>
        <v>8</v>
      </c>
      <c r="S216" s="10">
        <f>VLOOKUP(P$4,'投喂次数|Feeding'!$A:$E,5,0)*$O216</f>
        <v>3180</v>
      </c>
    </row>
    <row r="217" spans="15:19" x14ac:dyDescent="0.3">
      <c r="O217" s="1">
        <v>213</v>
      </c>
      <c r="P217" s="10">
        <f>'投喂经验|Feedingexp'!$E$4*P$4</f>
        <v>60</v>
      </c>
      <c r="Q217" s="10">
        <f t="shared" si="14"/>
        <v>12780</v>
      </c>
      <c r="R217" s="10">
        <f t="shared" si="15"/>
        <v>8</v>
      </c>
      <c r="S217" s="10">
        <f>VLOOKUP(P$4,'投喂次数|Feeding'!$A:$E,5,0)*$O217</f>
        <v>3195</v>
      </c>
    </row>
    <row r="218" spans="15:19" x14ac:dyDescent="0.3">
      <c r="O218" s="1">
        <v>214</v>
      </c>
      <c r="P218" s="10">
        <f>'投喂经验|Feedingexp'!$E$4*P$4</f>
        <v>60</v>
      </c>
      <c r="Q218" s="10">
        <f t="shared" si="14"/>
        <v>12840</v>
      </c>
      <c r="R218" s="10">
        <f t="shared" si="15"/>
        <v>8</v>
      </c>
      <c r="S218" s="10">
        <f>VLOOKUP(P$4,'投喂次数|Feeding'!$A:$E,5,0)*$O218</f>
        <v>3210</v>
      </c>
    </row>
    <row r="219" spans="15:19" x14ac:dyDescent="0.3">
      <c r="O219" s="1">
        <v>215</v>
      </c>
      <c r="P219" s="10">
        <f>'投喂经验|Feedingexp'!$E$4*P$4</f>
        <v>60</v>
      </c>
      <c r="Q219" s="10">
        <f t="shared" si="14"/>
        <v>12900</v>
      </c>
      <c r="R219" s="10">
        <f t="shared" si="15"/>
        <v>8</v>
      </c>
      <c r="S219" s="10">
        <f>VLOOKUP(P$4,'投喂次数|Feeding'!$A:$E,5,0)*$O219</f>
        <v>3225</v>
      </c>
    </row>
    <row r="220" spans="15:19" x14ac:dyDescent="0.3">
      <c r="O220" s="1">
        <v>216</v>
      </c>
      <c r="P220" s="10">
        <f>'投喂经验|Feedingexp'!$E$4*P$4</f>
        <v>60</v>
      </c>
      <c r="Q220" s="10">
        <f t="shared" si="14"/>
        <v>12960</v>
      </c>
      <c r="R220" s="10">
        <f t="shared" si="15"/>
        <v>8</v>
      </c>
      <c r="S220" s="10">
        <f>VLOOKUP(P$4,'投喂次数|Feeding'!$A:$E,5,0)*$O220</f>
        <v>3240</v>
      </c>
    </row>
    <row r="221" spans="15:19" x14ac:dyDescent="0.3">
      <c r="O221" s="1">
        <v>217</v>
      </c>
      <c r="P221" s="10">
        <f>'投喂经验|Feedingexp'!$E$4*P$4</f>
        <v>60</v>
      </c>
      <c r="Q221" s="10">
        <f t="shared" si="14"/>
        <v>13020</v>
      </c>
      <c r="R221" s="10">
        <f t="shared" si="15"/>
        <v>8</v>
      </c>
      <c r="S221" s="10">
        <f>VLOOKUP(P$4,'投喂次数|Feeding'!$A:$E,5,0)*$O221</f>
        <v>3255</v>
      </c>
    </row>
    <row r="222" spans="15:19" x14ac:dyDescent="0.3">
      <c r="O222" s="1">
        <v>218</v>
      </c>
      <c r="P222" s="10">
        <f>'投喂经验|Feedingexp'!$E$4*P$4</f>
        <v>60</v>
      </c>
      <c r="Q222" s="10">
        <f t="shared" ref="Q222:Q273" si="16">Q221+P222</f>
        <v>13080</v>
      </c>
      <c r="R222" s="10">
        <f t="shared" ref="R222:R273" si="17">_xlfn.IFNA(VLOOKUP(Q222,$K:$L,2),0)+1</f>
        <v>8</v>
      </c>
      <c r="S222" s="10">
        <f>VLOOKUP(P$4,'投喂次数|Feeding'!$A:$E,5,0)*$O222</f>
        <v>3270</v>
      </c>
    </row>
    <row r="223" spans="15:19" x14ac:dyDescent="0.3">
      <c r="O223" s="1">
        <v>219</v>
      </c>
      <c r="P223" s="10">
        <f>'投喂经验|Feedingexp'!$E$4*P$4</f>
        <v>60</v>
      </c>
      <c r="Q223" s="10">
        <f t="shared" si="16"/>
        <v>13140</v>
      </c>
      <c r="R223" s="10">
        <f t="shared" si="17"/>
        <v>8</v>
      </c>
      <c r="S223" s="10">
        <f>VLOOKUP(P$4,'投喂次数|Feeding'!$A:$E,5,0)*$O223</f>
        <v>3285</v>
      </c>
    </row>
    <row r="224" spans="15:19" x14ac:dyDescent="0.3">
      <c r="O224" s="1">
        <v>220</v>
      </c>
      <c r="P224" s="10">
        <f>'投喂经验|Feedingexp'!$E$4*P$4</f>
        <v>60</v>
      </c>
      <c r="Q224" s="10">
        <f t="shared" si="16"/>
        <v>13200</v>
      </c>
      <c r="R224" s="10">
        <f t="shared" si="17"/>
        <v>8</v>
      </c>
      <c r="S224" s="10">
        <f>VLOOKUP(P$4,'投喂次数|Feeding'!$A:$E,5,0)*$O224</f>
        <v>3300</v>
      </c>
    </row>
    <row r="225" spans="15:19" x14ac:dyDescent="0.3">
      <c r="O225" s="1">
        <v>221</v>
      </c>
      <c r="P225" s="10">
        <f>'投喂经验|Feedingexp'!$E$4*P$4</f>
        <v>60</v>
      </c>
      <c r="Q225" s="10">
        <f t="shared" si="16"/>
        <v>13260</v>
      </c>
      <c r="R225" s="10">
        <f t="shared" si="17"/>
        <v>8</v>
      </c>
      <c r="S225" s="10">
        <f>VLOOKUP(P$4,'投喂次数|Feeding'!$A:$E,5,0)*$O225</f>
        <v>3315</v>
      </c>
    </row>
    <row r="226" spans="15:19" x14ac:dyDescent="0.3">
      <c r="O226" s="1">
        <v>222</v>
      </c>
      <c r="P226" s="10">
        <f>'投喂经验|Feedingexp'!$E$4*P$4</f>
        <v>60</v>
      </c>
      <c r="Q226" s="10">
        <f t="shared" si="16"/>
        <v>13320</v>
      </c>
      <c r="R226" s="10">
        <f t="shared" si="17"/>
        <v>8</v>
      </c>
      <c r="S226" s="10">
        <f>VLOOKUP(P$4,'投喂次数|Feeding'!$A:$E,5,0)*$O226</f>
        <v>3330</v>
      </c>
    </row>
    <row r="227" spans="15:19" x14ac:dyDescent="0.3">
      <c r="O227" s="1">
        <v>223</v>
      </c>
      <c r="P227" s="10">
        <f>'投喂经验|Feedingexp'!$E$4*P$4</f>
        <v>60</v>
      </c>
      <c r="Q227" s="10">
        <f t="shared" si="16"/>
        <v>13380</v>
      </c>
      <c r="R227" s="10">
        <f t="shared" si="17"/>
        <v>8</v>
      </c>
      <c r="S227" s="10">
        <f>VLOOKUP(P$4,'投喂次数|Feeding'!$A:$E,5,0)*$O227</f>
        <v>3345</v>
      </c>
    </row>
    <row r="228" spans="15:19" x14ac:dyDescent="0.3">
      <c r="O228" s="1">
        <v>224</v>
      </c>
      <c r="P228" s="10">
        <f>'投喂经验|Feedingexp'!$E$4*P$4</f>
        <v>60</v>
      </c>
      <c r="Q228" s="10">
        <f t="shared" si="16"/>
        <v>13440</v>
      </c>
      <c r="R228" s="10">
        <f t="shared" si="17"/>
        <v>8</v>
      </c>
      <c r="S228" s="10">
        <f>VLOOKUP(P$4,'投喂次数|Feeding'!$A:$E,5,0)*$O228</f>
        <v>3360</v>
      </c>
    </row>
    <row r="229" spans="15:19" x14ac:dyDescent="0.3">
      <c r="O229" s="1">
        <v>225</v>
      </c>
      <c r="P229" s="10">
        <f>'投喂经验|Feedingexp'!$E$4*P$4</f>
        <v>60</v>
      </c>
      <c r="Q229" s="10">
        <f t="shared" si="16"/>
        <v>13500</v>
      </c>
      <c r="R229" s="10">
        <f t="shared" si="17"/>
        <v>8</v>
      </c>
      <c r="S229" s="10">
        <f>VLOOKUP(P$4,'投喂次数|Feeding'!$A:$E,5,0)*$O229</f>
        <v>3375</v>
      </c>
    </row>
    <row r="230" spans="15:19" x14ac:dyDescent="0.3">
      <c r="O230" s="1">
        <v>226</v>
      </c>
      <c r="P230" s="10">
        <f>'投喂经验|Feedingexp'!$E$4*P$4</f>
        <v>60</v>
      </c>
      <c r="Q230" s="10">
        <f t="shared" si="16"/>
        <v>13560</v>
      </c>
      <c r="R230" s="10">
        <f t="shared" si="17"/>
        <v>8</v>
      </c>
      <c r="S230" s="10">
        <f>VLOOKUP(P$4,'投喂次数|Feeding'!$A:$E,5,0)*$O230</f>
        <v>3390</v>
      </c>
    </row>
    <row r="231" spans="15:19" x14ac:dyDescent="0.3">
      <c r="O231" s="1">
        <v>227</v>
      </c>
      <c r="P231" s="10">
        <f>'投喂经验|Feedingexp'!$E$4*P$4</f>
        <v>60</v>
      </c>
      <c r="Q231" s="10">
        <f t="shared" si="16"/>
        <v>13620</v>
      </c>
      <c r="R231" s="10">
        <f t="shared" si="17"/>
        <v>8</v>
      </c>
      <c r="S231" s="10">
        <f>VLOOKUP(P$4,'投喂次数|Feeding'!$A:$E,5,0)*$O231</f>
        <v>3405</v>
      </c>
    </row>
    <row r="232" spans="15:19" x14ac:dyDescent="0.3">
      <c r="O232" s="1">
        <v>228</v>
      </c>
      <c r="P232" s="10">
        <f>'投喂经验|Feedingexp'!$E$4*P$4</f>
        <v>60</v>
      </c>
      <c r="Q232" s="10">
        <f t="shared" si="16"/>
        <v>13680</v>
      </c>
      <c r="R232" s="10">
        <f t="shared" si="17"/>
        <v>8</v>
      </c>
      <c r="S232" s="10">
        <f>VLOOKUP(P$4,'投喂次数|Feeding'!$A:$E,5,0)*$O232</f>
        <v>3420</v>
      </c>
    </row>
    <row r="233" spans="15:19" x14ac:dyDescent="0.3">
      <c r="O233" s="1">
        <v>229</v>
      </c>
      <c r="P233" s="10">
        <f>'投喂经验|Feedingexp'!$E$4*P$4</f>
        <v>60</v>
      </c>
      <c r="Q233" s="10">
        <f t="shared" si="16"/>
        <v>13740</v>
      </c>
      <c r="R233" s="10">
        <f t="shared" si="17"/>
        <v>8</v>
      </c>
      <c r="S233" s="10">
        <f>VLOOKUP(P$4,'投喂次数|Feeding'!$A:$E,5,0)*$O233</f>
        <v>3435</v>
      </c>
    </row>
    <row r="234" spans="15:19" x14ac:dyDescent="0.3">
      <c r="O234" s="1">
        <v>230</v>
      </c>
      <c r="P234" s="10">
        <f>'投喂经验|Feedingexp'!$E$4*P$4</f>
        <v>60</v>
      </c>
      <c r="Q234" s="10">
        <f t="shared" si="16"/>
        <v>13800</v>
      </c>
      <c r="R234" s="10">
        <f t="shared" si="17"/>
        <v>8</v>
      </c>
      <c r="S234" s="10">
        <f>VLOOKUP(P$4,'投喂次数|Feeding'!$A:$E,5,0)*$O234</f>
        <v>3450</v>
      </c>
    </row>
    <row r="235" spans="15:19" x14ac:dyDescent="0.3">
      <c r="O235" s="1">
        <v>231</v>
      </c>
      <c r="P235" s="10">
        <f>'投喂经验|Feedingexp'!$E$4*P$4</f>
        <v>60</v>
      </c>
      <c r="Q235" s="10">
        <f t="shared" si="16"/>
        <v>13860</v>
      </c>
      <c r="R235" s="10">
        <f t="shared" si="17"/>
        <v>8</v>
      </c>
      <c r="S235" s="10">
        <f>VLOOKUP(P$4,'投喂次数|Feeding'!$A:$E,5,0)*$O235</f>
        <v>3465</v>
      </c>
    </row>
    <row r="236" spans="15:19" x14ac:dyDescent="0.3">
      <c r="O236" s="1">
        <v>232</v>
      </c>
      <c r="P236" s="10">
        <f>'投喂经验|Feedingexp'!$E$4*P$4</f>
        <v>60</v>
      </c>
      <c r="Q236" s="10">
        <f t="shared" si="16"/>
        <v>13920</v>
      </c>
      <c r="R236" s="10">
        <f t="shared" si="17"/>
        <v>8</v>
      </c>
      <c r="S236" s="10">
        <f>VLOOKUP(P$4,'投喂次数|Feeding'!$A:$E,5,0)*$O236</f>
        <v>3480</v>
      </c>
    </row>
    <row r="237" spans="15:19" x14ac:dyDescent="0.3">
      <c r="O237" s="1">
        <v>233</v>
      </c>
      <c r="P237" s="10">
        <f>'投喂经验|Feedingexp'!$E$4*P$4</f>
        <v>60</v>
      </c>
      <c r="Q237" s="10">
        <f t="shared" si="16"/>
        <v>13980</v>
      </c>
      <c r="R237" s="10">
        <f t="shared" si="17"/>
        <v>8</v>
      </c>
      <c r="S237" s="10">
        <f>VLOOKUP(P$4,'投喂次数|Feeding'!$A:$E,5,0)*$O237</f>
        <v>3495</v>
      </c>
    </row>
    <row r="238" spans="15:19" x14ac:dyDescent="0.3">
      <c r="O238" s="1">
        <v>234</v>
      </c>
      <c r="P238" s="10">
        <f>'投喂经验|Feedingexp'!$E$4*P$4</f>
        <v>60</v>
      </c>
      <c r="Q238" s="10">
        <f t="shared" si="16"/>
        <v>14040</v>
      </c>
      <c r="R238" s="10">
        <f t="shared" si="17"/>
        <v>8</v>
      </c>
      <c r="S238" s="10">
        <f>VLOOKUP(P$4,'投喂次数|Feeding'!$A:$E,5,0)*$O238</f>
        <v>3510</v>
      </c>
    </row>
    <row r="239" spans="15:19" x14ac:dyDescent="0.3">
      <c r="O239" s="1">
        <v>235</v>
      </c>
      <c r="P239" s="10">
        <f>'投喂经验|Feedingexp'!$E$4*P$4</f>
        <v>60</v>
      </c>
      <c r="Q239" s="10">
        <f t="shared" si="16"/>
        <v>14100</v>
      </c>
      <c r="R239" s="10">
        <f t="shared" si="17"/>
        <v>8</v>
      </c>
      <c r="S239" s="10">
        <f>VLOOKUP(P$4,'投喂次数|Feeding'!$A:$E,5,0)*$O239</f>
        <v>3525</v>
      </c>
    </row>
    <row r="240" spans="15:19" x14ac:dyDescent="0.3">
      <c r="O240" s="1">
        <v>236</v>
      </c>
      <c r="P240" s="10">
        <f>'投喂经验|Feedingexp'!$E$4*P$4</f>
        <v>60</v>
      </c>
      <c r="Q240" s="10">
        <f t="shared" si="16"/>
        <v>14160</v>
      </c>
      <c r="R240" s="10">
        <f t="shared" si="17"/>
        <v>8</v>
      </c>
      <c r="S240" s="10">
        <f>VLOOKUP(P$4,'投喂次数|Feeding'!$A:$E,5,0)*$O240</f>
        <v>3540</v>
      </c>
    </row>
    <row r="241" spans="15:19" x14ac:dyDescent="0.3">
      <c r="O241" s="1">
        <v>237</v>
      </c>
      <c r="P241" s="10">
        <f>'投喂经验|Feedingexp'!$E$4*P$4</f>
        <v>60</v>
      </c>
      <c r="Q241" s="10">
        <f t="shared" si="16"/>
        <v>14220</v>
      </c>
      <c r="R241" s="10">
        <f t="shared" si="17"/>
        <v>8</v>
      </c>
      <c r="S241" s="10">
        <f>VLOOKUP(P$4,'投喂次数|Feeding'!$A:$E,5,0)*$O241</f>
        <v>3555</v>
      </c>
    </row>
    <row r="242" spans="15:19" x14ac:dyDescent="0.3">
      <c r="O242" s="1">
        <v>238</v>
      </c>
      <c r="P242" s="10">
        <f>'投喂经验|Feedingexp'!$E$4*P$4</f>
        <v>60</v>
      </c>
      <c r="Q242" s="10">
        <f t="shared" si="16"/>
        <v>14280</v>
      </c>
      <c r="R242" s="10">
        <f t="shared" si="17"/>
        <v>8</v>
      </c>
      <c r="S242" s="10">
        <f>VLOOKUP(P$4,'投喂次数|Feeding'!$A:$E,5,0)*$O242</f>
        <v>3570</v>
      </c>
    </row>
    <row r="243" spans="15:19" x14ac:dyDescent="0.3">
      <c r="O243" s="1">
        <v>239</v>
      </c>
      <c r="P243" s="10">
        <f>'投喂经验|Feedingexp'!$E$4*P$4</f>
        <v>60</v>
      </c>
      <c r="Q243" s="10">
        <f t="shared" si="16"/>
        <v>14340</v>
      </c>
      <c r="R243" s="10">
        <f t="shared" si="17"/>
        <v>8</v>
      </c>
      <c r="S243" s="10">
        <f>VLOOKUP(P$4,'投喂次数|Feeding'!$A:$E,5,0)*$O243</f>
        <v>3585</v>
      </c>
    </row>
    <row r="244" spans="15:19" x14ac:dyDescent="0.3">
      <c r="O244" s="1">
        <v>240</v>
      </c>
      <c r="P244" s="10">
        <f>'投喂经验|Feedingexp'!$E$4*P$4</f>
        <v>60</v>
      </c>
      <c r="Q244" s="10">
        <f t="shared" si="16"/>
        <v>14400</v>
      </c>
      <c r="R244" s="10">
        <f t="shared" si="17"/>
        <v>8</v>
      </c>
      <c r="S244" s="10">
        <f>VLOOKUP(P$4,'投喂次数|Feeding'!$A:$E,5,0)*$O244</f>
        <v>3600</v>
      </c>
    </row>
    <row r="245" spans="15:19" x14ac:dyDescent="0.3">
      <c r="O245" s="1">
        <v>241</v>
      </c>
      <c r="P245" s="10">
        <f>'投喂经验|Feedingexp'!$E$4*P$4</f>
        <v>60</v>
      </c>
      <c r="Q245" s="10">
        <f t="shared" si="16"/>
        <v>14460</v>
      </c>
      <c r="R245" s="10">
        <f t="shared" si="17"/>
        <v>8</v>
      </c>
      <c r="S245" s="10">
        <f>VLOOKUP(P$4,'投喂次数|Feeding'!$A:$E,5,0)*$O245</f>
        <v>3615</v>
      </c>
    </row>
    <row r="246" spans="15:19" x14ac:dyDescent="0.3">
      <c r="O246" s="1">
        <v>242</v>
      </c>
      <c r="P246" s="10">
        <f>'投喂经验|Feedingexp'!$E$4*P$4</f>
        <v>60</v>
      </c>
      <c r="Q246" s="10">
        <f t="shared" si="16"/>
        <v>14520</v>
      </c>
      <c r="R246" s="10">
        <f t="shared" si="17"/>
        <v>8</v>
      </c>
      <c r="S246" s="10">
        <f>VLOOKUP(P$4,'投喂次数|Feeding'!$A:$E,5,0)*$O246</f>
        <v>3630</v>
      </c>
    </row>
    <row r="247" spans="15:19" x14ac:dyDescent="0.3">
      <c r="O247" s="1">
        <v>243</v>
      </c>
      <c r="P247" s="10">
        <f>'投喂经验|Feedingexp'!$E$4*P$4</f>
        <v>60</v>
      </c>
      <c r="Q247" s="10">
        <f t="shared" si="16"/>
        <v>14580</v>
      </c>
      <c r="R247" s="10">
        <f t="shared" si="17"/>
        <v>8</v>
      </c>
      <c r="S247" s="10">
        <f>VLOOKUP(P$4,'投喂次数|Feeding'!$A:$E,5,0)*$O247</f>
        <v>3645</v>
      </c>
    </row>
    <row r="248" spans="15:19" x14ac:dyDescent="0.3">
      <c r="O248" s="1">
        <v>244</v>
      </c>
      <c r="P248" s="10">
        <f>'投喂经验|Feedingexp'!$E$4*P$4</f>
        <v>60</v>
      </c>
      <c r="Q248" s="10">
        <f t="shared" si="16"/>
        <v>14640</v>
      </c>
      <c r="R248" s="10">
        <f t="shared" si="17"/>
        <v>8</v>
      </c>
      <c r="S248" s="10">
        <f>VLOOKUP(P$4,'投喂次数|Feeding'!$A:$E,5,0)*$O248</f>
        <v>3660</v>
      </c>
    </row>
    <row r="249" spans="15:19" x14ac:dyDescent="0.3">
      <c r="O249" s="1">
        <v>245</v>
      </c>
      <c r="P249" s="10">
        <f>'投喂经验|Feedingexp'!$E$4*P$4</f>
        <v>60</v>
      </c>
      <c r="Q249" s="10">
        <f t="shared" si="16"/>
        <v>14700</v>
      </c>
      <c r="R249" s="10">
        <f t="shared" si="17"/>
        <v>8</v>
      </c>
      <c r="S249" s="10">
        <f>VLOOKUP(P$4,'投喂次数|Feeding'!$A:$E,5,0)*$O249</f>
        <v>3675</v>
      </c>
    </row>
    <row r="250" spans="15:19" x14ac:dyDescent="0.3">
      <c r="O250" s="1">
        <v>246</v>
      </c>
      <c r="P250" s="10">
        <f>'投喂经验|Feedingexp'!$E$4*P$4</f>
        <v>60</v>
      </c>
      <c r="Q250" s="10">
        <f t="shared" si="16"/>
        <v>14760</v>
      </c>
      <c r="R250" s="10">
        <f t="shared" si="17"/>
        <v>8</v>
      </c>
      <c r="S250" s="10">
        <f>VLOOKUP(P$4,'投喂次数|Feeding'!$A:$E,5,0)*$O250</f>
        <v>3690</v>
      </c>
    </row>
    <row r="251" spans="15:19" x14ac:dyDescent="0.3">
      <c r="O251" s="1">
        <v>247</v>
      </c>
      <c r="P251" s="10">
        <f>'投喂经验|Feedingexp'!$E$4*P$4</f>
        <v>60</v>
      </c>
      <c r="Q251" s="10">
        <f t="shared" si="16"/>
        <v>14820</v>
      </c>
      <c r="R251" s="10">
        <f t="shared" si="17"/>
        <v>8</v>
      </c>
      <c r="S251" s="10">
        <f>VLOOKUP(P$4,'投喂次数|Feeding'!$A:$E,5,0)*$O251</f>
        <v>3705</v>
      </c>
    </row>
    <row r="252" spans="15:19" x14ac:dyDescent="0.3">
      <c r="O252" s="1">
        <v>248</v>
      </c>
      <c r="P252" s="10">
        <f>'投喂经验|Feedingexp'!$E$4*P$4</f>
        <v>60</v>
      </c>
      <c r="Q252" s="10">
        <f t="shared" si="16"/>
        <v>14880</v>
      </c>
      <c r="R252" s="10">
        <f t="shared" si="17"/>
        <v>8</v>
      </c>
      <c r="S252" s="10">
        <f>VLOOKUP(P$4,'投喂次数|Feeding'!$A:$E,5,0)*$O252</f>
        <v>3720</v>
      </c>
    </row>
    <row r="253" spans="15:19" x14ac:dyDescent="0.3">
      <c r="O253" s="1">
        <v>249</v>
      </c>
      <c r="P253" s="10">
        <f>'投喂经验|Feedingexp'!$E$4*P$4</f>
        <v>60</v>
      </c>
      <c r="Q253" s="10">
        <f t="shared" si="16"/>
        <v>14940</v>
      </c>
      <c r="R253" s="10">
        <f t="shared" si="17"/>
        <v>8</v>
      </c>
      <c r="S253" s="10">
        <f>VLOOKUP(P$4,'投喂次数|Feeding'!$A:$E,5,0)*$O253</f>
        <v>3735</v>
      </c>
    </row>
    <row r="254" spans="15:19" x14ac:dyDescent="0.3">
      <c r="O254" s="1">
        <v>250</v>
      </c>
      <c r="P254" s="10">
        <f>'投喂经验|Feedingexp'!$E$4*P$4</f>
        <v>60</v>
      </c>
      <c r="Q254" s="10">
        <f t="shared" si="16"/>
        <v>15000</v>
      </c>
      <c r="R254" s="10">
        <f t="shared" si="17"/>
        <v>8</v>
      </c>
      <c r="S254" s="10">
        <f>VLOOKUP(P$4,'投喂次数|Feeding'!$A:$E,5,0)*$O254</f>
        <v>3750</v>
      </c>
    </row>
    <row r="255" spans="15:19" x14ac:dyDescent="0.3">
      <c r="O255" s="1">
        <v>251</v>
      </c>
      <c r="P255" s="10">
        <f>'投喂经验|Feedingexp'!$E$4*P$4</f>
        <v>60</v>
      </c>
      <c r="Q255" s="10">
        <f t="shared" si="16"/>
        <v>15060</v>
      </c>
      <c r="R255" s="10">
        <f t="shared" si="17"/>
        <v>8</v>
      </c>
      <c r="S255" s="10">
        <f>VLOOKUP(P$4,'投喂次数|Feeding'!$A:$E,5,0)*$O255</f>
        <v>3765</v>
      </c>
    </row>
    <row r="256" spans="15:19" x14ac:dyDescent="0.3">
      <c r="O256" s="1">
        <v>252</v>
      </c>
      <c r="P256" s="10">
        <f>'投喂经验|Feedingexp'!$E$4*P$4</f>
        <v>60</v>
      </c>
      <c r="Q256" s="10">
        <f t="shared" si="16"/>
        <v>15120</v>
      </c>
      <c r="R256" s="10">
        <f t="shared" si="17"/>
        <v>8</v>
      </c>
      <c r="S256" s="10">
        <f>VLOOKUP(P$4,'投喂次数|Feeding'!$A:$E,5,0)*$O256</f>
        <v>3780</v>
      </c>
    </row>
    <row r="257" spans="15:19" x14ac:dyDescent="0.3">
      <c r="O257" s="1">
        <v>253</v>
      </c>
      <c r="P257" s="10">
        <f>'投喂经验|Feedingexp'!$E$4*P$4</f>
        <v>60</v>
      </c>
      <c r="Q257" s="10">
        <f t="shared" si="16"/>
        <v>15180</v>
      </c>
      <c r="R257" s="10">
        <f t="shared" si="17"/>
        <v>8</v>
      </c>
      <c r="S257" s="10">
        <f>VLOOKUP(P$4,'投喂次数|Feeding'!$A:$E,5,0)*$O257</f>
        <v>3795</v>
      </c>
    </row>
    <row r="258" spans="15:19" x14ac:dyDescent="0.3">
      <c r="O258" s="1">
        <v>254</v>
      </c>
      <c r="P258" s="10">
        <f>'投喂经验|Feedingexp'!$E$4*P$4</f>
        <v>60</v>
      </c>
      <c r="Q258" s="10">
        <f t="shared" si="16"/>
        <v>15240</v>
      </c>
      <c r="R258" s="10">
        <f t="shared" si="17"/>
        <v>8</v>
      </c>
      <c r="S258" s="10">
        <f>VLOOKUP(P$4,'投喂次数|Feeding'!$A:$E,5,0)*$O258</f>
        <v>3810</v>
      </c>
    </row>
    <row r="259" spans="15:19" x14ac:dyDescent="0.3">
      <c r="O259" s="1">
        <v>255</v>
      </c>
      <c r="P259" s="10">
        <f>'投喂经验|Feedingexp'!$E$4*P$4</f>
        <v>60</v>
      </c>
      <c r="Q259" s="10">
        <f t="shared" si="16"/>
        <v>15300</v>
      </c>
      <c r="R259" s="10">
        <f t="shared" si="17"/>
        <v>8</v>
      </c>
      <c r="S259" s="10">
        <f>VLOOKUP(P$4,'投喂次数|Feeding'!$A:$E,5,0)*$O259</f>
        <v>3825</v>
      </c>
    </row>
    <row r="260" spans="15:19" x14ac:dyDescent="0.3">
      <c r="O260" s="1">
        <v>256</v>
      </c>
      <c r="P260" s="10">
        <f>'投喂经验|Feedingexp'!$E$4*P$4</f>
        <v>60</v>
      </c>
      <c r="Q260" s="10">
        <f t="shared" si="16"/>
        <v>15360</v>
      </c>
      <c r="R260" s="10">
        <f t="shared" si="17"/>
        <v>8</v>
      </c>
      <c r="S260" s="10">
        <f>VLOOKUP(P$4,'投喂次数|Feeding'!$A:$E,5,0)*$O260</f>
        <v>3840</v>
      </c>
    </row>
    <row r="261" spans="15:19" x14ac:dyDescent="0.3">
      <c r="O261" s="1">
        <v>257</v>
      </c>
      <c r="P261" s="10">
        <f>'投喂经验|Feedingexp'!$E$4*P$4</f>
        <v>60</v>
      </c>
      <c r="Q261" s="10">
        <f t="shared" si="16"/>
        <v>15420</v>
      </c>
      <c r="R261" s="10">
        <f t="shared" si="17"/>
        <v>8</v>
      </c>
      <c r="S261" s="10">
        <f>VLOOKUP(P$4,'投喂次数|Feeding'!$A:$E,5,0)*$O261</f>
        <v>3855</v>
      </c>
    </row>
    <row r="262" spans="15:19" x14ac:dyDescent="0.3">
      <c r="O262" s="1">
        <v>258</v>
      </c>
      <c r="P262" s="10">
        <f>'投喂经验|Feedingexp'!$E$4*P$4</f>
        <v>60</v>
      </c>
      <c r="Q262" s="10">
        <f t="shared" si="16"/>
        <v>15480</v>
      </c>
      <c r="R262" s="10">
        <f t="shared" si="17"/>
        <v>8</v>
      </c>
      <c r="S262" s="10">
        <f>VLOOKUP(P$4,'投喂次数|Feeding'!$A:$E,5,0)*$O262</f>
        <v>3870</v>
      </c>
    </row>
    <row r="263" spans="15:19" x14ac:dyDescent="0.3">
      <c r="O263" s="1">
        <v>259</v>
      </c>
      <c r="P263" s="10">
        <f>'投喂经验|Feedingexp'!$E$4*P$4</f>
        <v>60</v>
      </c>
      <c r="Q263" s="10">
        <f t="shared" si="16"/>
        <v>15540</v>
      </c>
      <c r="R263" s="10">
        <f t="shared" si="17"/>
        <v>9</v>
      </c>
      <c r="S263" s="10">
        <f>VLOOKUP(P$4,'投喂次数|Feeding'!$A:$E,5,0)*$O263</f>
        <v>3885</v>
      </c>
    </row>
    <row r="264" spans="15:19" x14ac:dyDescent="0.3">
      <c r="O264" s="1">
        <v>260</v>
      </c>
      <c r="P264" s="10">
        <f>'投喂经验|Feedingexp'!$E$4*P$4</f>
        <v>60</v>
      </c>
      <c r="Q264" s="10">
        <f t="shared" si="16"/>
        <v>15600</v>
      </c>
      <c r="R264" s="10">
        <f t="shared" si="17"/>
        <v>9</v>
      </c>
      <c r="S264" s="10">
        <f>VLOOKUP(P$4,'投喂次数|Feeding'!$A:$E,5,0)*$O264</f>
        <v>3900</v>
      </c>
    </row>
    <row r="265" spans="15:19" x14ac:dyDescent="0.3">
      <c r="O265" s="1">
        <v>261</v>
      </c>
      <c r="P265" s="10">
        <f>'投喂经验|Feedingexp'!$E$4*P$4</f>
        <v>60</v>
      </c>
      <c r="Q265" s="10">
        <f t="shared" si="16"/>
        <v>15660</v>
      </c>
      <c r="R265" s="10">
        <f t="shared" si="17"/>
        <v>9</v>
      </c>
      <c r="S265" s="10">
        <f>VLOOKUP(P$4,'投喂次数|Feeding'!$A:$E,5,0)*$O265</f>
        <v>3915</v>
      </c>
    </row>
    <row r="266" spans="15:19" x14ac:dyDescent="0.3">
      <c r="O266" s="1">
        <v>262</v>
      </c>
      <c r="P266" s="10">
        <f>'投喂经验|Feedingexp'!$E$4*P$4</f>
        <v>60</v>
      </c>
      <c r="Q266" s="10">
        <f t="shared" si="16"/>
        <v>15720</v>
      </c>
      <c r="R266" s="10">
        <f t="shared" si="17"/>
        <v>9</v>
      </c>
      <c r="S266" s="10">
        <f>VLOOKUP(P$4,'投喂次数|Feeding'!$A:$E,5,0)*$O266</f>
        <v>3930</v>
      </c>
    </row>
    <row r="267" spans="15:19" x14ac:dyDescent="0.3">
      <c r="O267" s="1">
        <v>263</v>
      </c>
      <c r="P267" s="10">
        <f>'投喂经验|Feedingexp'!$E$4*P$4</f>
        <v>60</v>
      </c>
      <c r="Q267" s="10">
        <f t="shared" si="16"/>
        <v>15780</v>
      </c>
      <c r="R267" s="10">
        <f t="shared" si="17"/>
        <v>9</v>
      </c>
      <c r="S267" s="10">
        <f>VLOOKUP(P$4,'投喂次数|Feeding'!$A:$E,5,0)*$O267</f>
        <v>3945</v>
      </c>
    </row>
    <row r="268" spans="15:19" x14ac:dyDescent="0.3">
      <c r="O268" s="1">
        <v>264</v>
      </c>
      <c r="P268" s="10">
        <f>'投喂经验|Feedingexp'!$E$4*P$4</f>
        <v>60</v>
      </c>
      <c r="Q268" s="10">
        <f t="shared" si="16"/>
        <v>15840</v>
      </c>
      <c r="R268" s="10">
        <f t="shared" si="17"/>
        <v>9</v>
      </c>
      <c r="S268" s="10">
        <f>VLOOKUP(P$4,'投喂次数|Feeding'!$A:$E,5,0)*$O268</f>
        <v>3960</v>
      </c>
    </row>
    <row r="269" spans="15:19" x14ac:dyDescent="0.3">
      <c r="O269" s="1">
        <v>265</v>
      </c>
      <c r="P269" s="10">
        <f>'投喂经验|Feedingexp'!$E$4*P$4</f>
        <v>60</v>
      </c>
      <c r="Q269" s="10">
        <f t="shared" si="16"/>
        <v>15900</v>
      </c>
      <c r="R269" s="10">
        <f t="shared" si="17"/>
        <v>9</v>
      </c>
      <c r="S269" s="10">
        <f>VLOOKUP(P$4,'投喂次数|Feeding'!$A:$E,5,0)*$O269</f>
        <v>3975</v>
      </c>
    </row>
    <row r="270" spans="15:19" x14ac:dyDescent="0.3">
      <c r="O270" s="1">
        <v>266</v>
      </c>
      <c r="P270" s="10">
        <f>'投喂经验|Feedingexp'!$E$4*P$4</f>
        <v>60</v>
      </c>
      <c r="Q270" s="10">
        <f t="shared" si="16"/>
        <v>15960</v>
      </c>
      <c r="R270" s="10">
        <f t="shared" si="17"/>
        <v>9</v>
      </c>
      <c r="S270" s="10">
        <f>VLOOKUP(P$4,'投喂次数|Feeding'!$A:$E,5,0)*$O270</f>
        <v>3990</v>
      </c>
    </row>
    <row r="271" spans="15:19" x14ac:dyDescent="0.3">
      <c r="O271" s="1">
        <v>267</v>
      </c>
      <c r="P271" s="10">
        <f>'投喂经验|Feedingexp'!$E$4*P$4</f>
        <v>60</v>
      </c>
      <c r="Q271" s="10">
        <f t="shared" si="16"/>
        <v>16020</v>
      </c>
      <c r="R271" s="10">
        <f t="shared" si="17"/>
        <v>9</v>
      </c>
      <c r="S271" s="10">
        <f>VLOOKUP(P$4,'投喂次数|Feeding'!$A:$E,5,0)*$O271</f>
        <v>4005</v>
      </c>
    </row>
    <row r="272" spans="15:19" x14ac:dyDescent="0.3">
      <c r="O272" s="1">
        <v>268</v>
      </c>
      <c r="P272" s="10">
        <f>'投喂经验|Feedingexp'!$E$4*P$4</f>
        <v>60</v>
      </c>
      <c r="Q272" s="10">
        <f t="shared" si="16"/>
        <v>16080</v>
      </c>
      <c r="R272" s="10">
        <f t="shared" si="17"/>
        <v>9</v>
      </c>
      <c r="S272" s="10">
        <f>VLOOKUP(P$4,'投喂次数|Feeding'!$A:$E,5,0)*$O272</f>
        <v>4020</v>
      </c>
    </row>
    <row r="273" spans="15:19" x14ac:dyDescent="0.3">
      <c r="O273" s="1">
        <v>269</v>
      </c>
      <c r="P273" s="10">
        <f>'投喂经验|Feedingexp'!$E$4*P$4</f>
        <v>60</v>
      </c>
      <c r="Q273" s="10">
        <f t="shared" si="16"/>
        <v>16140</v>
      </c>
      <c r="R273" s="10">
        <f t="shared" si="17"/>
        <v>9</v>
      </c>
      <c r="S273" s="10">
        <f>VLOOKUP(P$4,'投喂次数|Feeding'!$A:$E,5,0)*$O273</f>
        <v>4035</v>
      </c>
    </row>
    <row r="274" spans="15:19" x14ac:dyDescent="0.3">
      <c r="O274" s="1">
        <v>270</v>
      </c>
      <c r="P274" s="10">
        <f>'投喂经验|Feedingexp'!$E$4*P$4</f>
        <v>60</v>
      </c>
      <c r="Q274" s="10">
        <f t="shared" ref="Q274:Q337" si="18">Q273+P274</f>
        <v>16200</v>
      </c>
      <c r="R274" s="10">
        <f t="shared" ref="R274:R337" si="19">_xlfn.IFNA(VLOOKUP(Q274,$K:$L,2),0)+1</f>
        <v>9</v>
      </c>
      <c r="S274" s="10">
        <f>VLOOKUP(P$4,'投喂次数|Feeding'!$A:$E,5,0)*$O274</f>
        <v>4050</v>
      </c>
    </row>
    <row r="275" spans="15:19" x14ac:dyDescent="0.3">
      <c r="O275" s="1">
        <v>271</v>
      </c>
      <c r="P275" s="10">
        <f>'投喂经验|Feedingexp'!$E$4*P$4</f>
        <v>60</v>
      </c>
      <c r="Q275" s="10">
        <f t="shared" si="18"/>
        <v>16260</v>
      </c>
      <c r="R275" s="10">
        <f t="shared" si="19"/>
        <v>9</v>
      </c>
      <c r="S275" s="10">
        <f>VLOOKUP(P$4,'投喂次数|Feeding'!$A:$E,5,0)*$O275</f>
        <v>4065</v>
      </c>
    </row>
    <row r="276" spans="15:19" x14ac:dyDescent="0.3">
      <c r="O276" s="1">
        <v>272</v>
      </c>
      <c r="P276" s="10">
        <f>'投喂经验|Feedingexp'!$E$4*P$4</f>
        <v>60</v>
      </c>
      <c r="Q276" s="10">
        <f t="shared" si="18"/>
        <v>16320</v>
      </c>
      <c r="R276" s="10">
        <f t="shared" si="19"/>
        <v>9</v>
      </c>
      <c r="S276" s="10">
        <f>VLOOKUP(P$4,'投喂次数|Feeding'!$A:$E,5,0)*$O276</f>
        <v>4080</v>
      </c>
    </row>
    <row r="277" spans="15:19" x14ac:dyDescent="0.3">
      <c r="O277" s="1">
        <v>273</v>
      </c>
      <c r="P277" s="10">
        <f>'投喂经验|Feedingexp'!$E$4*P$4</f>
        <v>60</v>
      </c>
      <c r="Q277" s="10">
        <f t="shared" si="18"/>
        <v>16380</v>
      </c>
      <c r="R277" s="10">
        <f t="shared" si="19"/>
        <v>9</v>
      </c>
      <c r="S277" s="10">
        <f>VLOOKUP(P$4,'投喂次数|Feeding'!$A:$E,5,0)*$O277</f>
        <v>4095</v>
      </c>
    </row>
    <row r="278" spans="15:19" x14ac:dyDescent="0.3">
      <c r="O278" s="1">
        <v>274</v>
      </c>
      <c r="P278" s="10">
        <f>'投喂经验|Feedingexp'!$E$4*P$4</f>
        <v>60</v>
      </c>
      <c r="Q278" s="10">
        <f t="shared" si="18"/>
        <v>16440</v>
      </c>
      <c r="R278" s="10">
        <f t="shared" si="19"/>
        <v>9</v>
      </c>
      <c r="S278" s="10">
        <f>VLOOKUP(P$4,'投喂次数|Feeding'!$A:$E,5,0)*$O278</f>
        <v>4110</v>
      </c>
    </row>
    <row r="279" spans="15:19" x14ac:dyDescent="0.3">
      <c r="O279" s="1">
        <v>275</v>
      </c>
      <c r="P279" s="10">
        <f>'投喂经验|Feedingexp'!$E$4*P$4</f>
        <v>60</v>
      </c>
      <c r="Q279" s="10">
        <f t="shared" si="18"/>
        <v>16500</v>
      </c>
      <c r="R279" s="10">
        <f t="shared" si="19"/>
        <v>9</v>
      </c>
      <c r="S279" s="10">
        <f>VLOOKUP(P$4,'投喂次数|Feeding'!$A:$E,5,0)*$O279</f>
        <v>4125</v>
      </c>
    </row>
    <row r="280" spans="15:19" x14ac:dyDescent="0.3">
      <c r="O280" s="1">
        <v>276</v>
      </c>
      <c r="P280" s="10">
        <f>'投喂经验|Feedingexp'!$E$4*P$4</f>
        <v>60</v>
      </c>
      <c r="Q280" s="10">
        <f t="shared" si="18"/>
        <v>16560</v>
      </c>
      <c r="R280" s="10">
        <f t="shared" si="19"/>
        <v>9</v>
      </c>
      <c r="S280" s="10">
        <f>VLOOKUP(P$4,'投喂次数|Feeding'!$A:$E,5,0)*$O280</f>
        <v>4140</v>
      </c>
    </row>
    <row r="281" spans="15:19" x14ac:dyDescent="0.3">
      <c r="O281" s="1">
        <v>277</v>
      </c>
      <c r="P281" s="10">
        <f>'投喂经验|Feedingexp'!$E$4*P$4</f>
        <v>60</v>
      </c>
      <c r="Q281" s="10">
        <f t="shared" si="18"/>
        <v>16620</v>
      </c>
      <c r="R281" s="10">
        <f t="shared" si="19"/>
        <v>9</v>
      </c>
      <c r="S281" s="10">
        <f>VLOOKUP(P$4,'投喂次数|Feeding'!$A:$E,5,0)*$O281</f>
        <v>4155</v>
      </c>
    </row>
    <row r="282" spans="15:19" x14ac:dyDescent="0.3">
      <c r="O282" s="1">
        <v>278</v>
      </c>
      <c r="P282" s="10">
        <f>'投喂经验|Feedingexp'!$E$4*P$4</f>
        <v>60</v>
      </c>
      <c r="Q282" s="10">
        <f t="shared" si="18"/>
        <v>16680</v>
      </c>
      <c r="R282" s="10">
        <f t="shared" si="19"/>
        <v>9</v>
      </c>
      <c r="S282" s="10">
        <f>VLOOKUP(P$4,'投喂次数|Feeding'!$A:$E,5,0)*$O282</f>
        <v>4170</v>
      </c>
    </row>
    <row r="283" spans="15:19" x14ac:dyDescent="0.3">
      <c r="O283" s="1">
        <v>279</v>
      </c>
      <c r="P283" s="10">
        <f>'投喂经验|Feedingexp'!$E$4*P$4</f>
        <v>60</v>
      </c>
      <c r="Q283" s="10">
        <f t="shared" si="18"/>
        <v>16740</v>
      </c>
      <c r="R283" s="10">
        <f t="shared" si="19"/>
        <v>9</v>
      </c>
      <c r="S283" s="10">
        <f>VLOOKUP(P$4,'投喂次数|Feeding'!$A:$E,5,0)*$O283</f>
        <v>4185</v>
      </c>
    </row>
    <row r="284" spans="15:19" x14ac:dyDescent="0.3">
      <c r="O284" s="1">
        <v>280</v>
      </c>
      <c r="P284" s="10">
        <f>'投喂经验|Feedingexp'!$E$4*P$4</f>
        <v>60</v>
      </c>
      <c r="Q284" s="10">
        <f t="shared" si="18"/>
        <v>16800</v>
      </c>
      <c r="R284" s="10">
        <f t="shared" si="19"/>
        <v>9</v>
      </c>
      <c r="S284" s="10">
        <f>VLOOKUP(P$4,'投喂次数|Feeding'!$A:$E,5,0)*$O284</f>
        <v>4200</v>
      </c>
    </row>
    <row r="285" spans="15:19" x14ac:dyDescent="0.3">
      <c r="O285" s="1">
        <v>281</v>
      </c>
      <c r="P285" s="10">
        <f>'投喂经验|Feedingexp'!$E$4*P$4</f>
        <v>60</v>
      </c>
      <c r="Q285" s="10">
        <f t="shared" si="18"/>
        <v>16860</v>
      </c>
      <c r="R285" s="10">
        <f t="shared" si="19"/>
        <v>9</v>
      </c>
      <c r="S285" s="10">
        <f>VLOOKUP(P$4,'投喂次数|Feeding'!$A:$E,5,0)*$O285</f>
        <v>4215</v>
      </c>
    </row>
    <row r="286" spans="15:19" x14ac:dyDescent="0.3">
      <c r="O286" s="1">
        <v>282</v>
      </c>
      <c r="P286" s="10">
        <f>'投喂经验|Feedingexp'!$E$4*P$4</f>
        <v>60</v>
      </c>
      <c r="Q286" s="10">
        <f t="shared" si="18"/>
        <v>16920</v>
      </c>
      <c r="R286" s="10">
        <f t="shared" si="19"/>
        <v>9</v>
      </c>
      <c r="S286" s="10">
        <f>VLOOKUP(P$4,'投喂次数|Feeding'!$A:$E,5,0)*$O286</f>
        <v>4230</v>
      </c>
    </row>
    <row r="287" spans="15:19" x14ac:dyDescent="0.3">
      <c r="O287" s="1">
        <v>283</v>
      </c>
      <c r="P287" s="10">
        <f>'投喂经验|Feedingexp'!$E$4*P$4</f>
        <v>60</v>
      </c>
      <c r="Q287" s="10">
        <f t="shared" si="18"/>
        <v>16980</v>
      </c>
      <c r="R287" s="10">
        <f t="shared" si="19"/>
        <v>9</v>
      </c>
      <c r="S287" s="10">
        <f>VLOOKUP(P$4,'投喂次数|Feeding'!$A:$E,5,0)*$O287</f>
        <v>4245</v>
      </c>
    </row>
    <row r="288" spans="15:19" x14ac:dyDescent="0.3">
      <c r="O288" s="1">
        <v>284</v>
      </c>
      <c r="P288" s="10">
        <f>'投喂经验|Feedingexp'!$E$4*P$4</f>
        <v>60</v>
      </c>
      <c r="Q288" s="10">
        <f t="shared" si="18"/>
        <v>17040</v>
      </c>
      <c r="R288" s="10">
        <f t="shared" si="19"/>
        <v>9</v>
      </c>
      <c r="S288" s="10">
        <f>VLOOKUP(P$4,'投喂次数|Feeding'!$A:$E,5,0)*$O288</f>
        <v>4260</v>
      </c>
    </row>
    <row r="289" spans="15:19" x14ac:dyDescent="0.3">
      <c r="O289" s="1">
        <v>285</v>
      </c>
      <c r="P289" s="10">
        <f>'投喂经验|Feedingexp'!$E$4*P$4</f>
        <v>60</v>
      </c>
      <c r="Q289" s="10">
        <f t="shared" si="18"/>
        <v>17100</v>
      </c>
      <c r="R289" s="10">
        <f t="shared" si="19"/>
        <v>9</v>
      </c>
      <c r="S289" s="10">
        <f>VLOOKUP(P$4,'投喂次数|Feeding'!$A:$E,5,0)*$O289</f>
        <v>4275</v>
      </c>
    </row>
    <row r="290" spans="15:19" x14ac:dyDescent="0.3">
      <c r="O290" s="1">
        <v>286</v>
      </c>
      <c r="P290" s="10">
        <f>'投喂经验|Feedingexp'!$E$4*P$4</f>
        <v>60</v>
      </c>
      <c r="Q290" s="10">
        <f t="shared" si="18"/>
        <v>17160</v>
      </c>
      <c r="R290" s="10">
        <f t="shared" si="19"/>
        <v>9</v>
      </c>
      <c r="S290" s="10">
        <f>VLOOKUP(P$4,'投喂次数|Feeding'!$A:$E,5,0)*$O290</f>
        <v>4290</v>
      </c>
    </row>
    <row r="291" spans="15:19" x14ac:dyDescent="0.3">
      <c r="O291" s="1">
        <v>287</v>
      </c>
      <c r="P291" s="10">
        <f>'投喂经验|Feedingexp'!$E$4*P$4</f>
        <v>60</v>
      </c>
      <c r="Q291" s="10">
        <f t="shared" si="18"/>
        <v>17220</v>
      </c>
      <c r="R291" s="10">
        <f t="shared" si="19"/>
        <v>9</v>
      </c>
      <c r="S291" s="10">
        <f>VLOOKUP(P$4,'投喂次数|Feeding'!$A:$E,5,0)*$O291</f>
        <v>4305</v>
      </c>
    </row>
    <row r="292" spans="15:19" x14ac:dyDescent="0.3">
      <c r="O292" s="1">
        <v>288</v>
      </c>
      <c r="P292" s="10">
        <f>'投喂经验|Feedingexp'!$E$4*P$4</f>
        <v>60</v>
      </c>
      <c r="Q292" s="10">
        <f t="shared" si="18"/>
        <v>17280</v>
      </c>
      <c r="R292" s="10">
        <f t="shared" si="19"/>
        <v>9</v>
      </c>
      <c r="S292" s="10">
        <f>VLOOKUP(P$4,'投喂次数|Feeding'!$A:$E,5,0)*$O292</f>
        <v>4320</v>
      </c>
    </row>
    <row r="293" spans="15:19" x14ac:dyDescent="0.3">
      <c r="O293" s="1">
        <v>289</v>
      </c>
      <c r="P293" s="10">
        <f>'投喂经验|Feedingexp'!$E$4*P$4</f>
        <v>60</v>
      </c>
      <c r="Q293" s="10">
        <f t="shared" si="18"/>
        <v>17340</v>
      </c>
      <c r="R293" s="10">
        <f t="shared" si="19"/>
        <v>9</v>
      </c>
      <c r="S293" s="10">
        <f>VLOOKUP(P$4,'投喂次数|Feeding'!$A:$E,5,0)*$O293</f>
        <v>4335</v>
      </c>
    </row>
    <row r="294" spans="15:19" x14ac:dyDescent="0.3">
      <c r="O294" s="1">
        <v>290</v>
      </c>
      <c r="P294" s="10">
        <f>'投喂经验|Feedingexp'!$E$4*P$4</f>
        <v>60</v>
      </c>
      <c r="Q294" s="10">
        <f t="shared" si="18"/>
        <v>17400</v>
      </c>
      <c r="R294" s="10">
        <f t="shared" si="19"/>
        <v>9</v>
      </c>
      <c r="S294" s="10">
        <f>VLOOKUP(P$4,'投喂次数|Feeding'!$A:$E,5,0)*$O294</f>
        <v>4350</v>
      </c>
    </row>
    <row r="295" spans="15:19" x14ac:dyDescent="0.3">
      <c r="O295" s="1">
        <v>291</v>
      </c>
      <c r="P295" s="10">
        <f>'投喂经验|Feedingexp'!$E$4*P$4</f>
        <v>60</v>
      </c>
      <c r="Q295" s="10">
        <f t="shared" si="18"/>
        <v>17460</v>
      </c>
      <c r="R295" s="10">
        <f t="shared" si="19"/>
        <v>9</v>
      </c>
      <c r="S295" s="10">
        <f>VLOOKUP(P$4,'投喂次数|Feeding'!$A:$E,5,0)*$O295</f>
        <v>4365</v>
      </c>
    </row>
    <row r="296" spans="15:19" x14ac:dyDescent="0.3">
      <c r="O296" s="1">
        <v>292</v>
      </c>
      <c r="P296" s="10">
        <f>'投喂经验|Feedingexp'!$E$4*P$4</f>
        <v>60</v>
      </c>
      <c r="Q296" s="10">
        <f t="shared" si="18"/>
        <v>17520</v>
      </c>
      <c r="R296" s="10">
        <f t="shared" si="19"/>
        <v>9</v>
      </c>
      <c r="S296" s="10">
        <f>VLOOKUP(P$4,'投喂次数|Feeding'!$A:$E,5,0)*$O296</f>
        <v>4380</v>
      </c>
    </row>
    <row r="297" spans="15:19" x14ac:dyDescent="0.3">
      <c r="O297" s="1">
        <v>293</v>
      </c>
      <c r="P297" s="10">
        <f>'投喂经验|Feedingexp'!$E$4*P$4</f>
        <v>60</v>
      </c>
      <c r="Q297" s="10">
        <f t="shared" si="18"/>
        <v>17580</v>
      </c>
      <c r="R297" s="10">
        <f t="shared" si="19"/>
        <v>9</v>
      </c>
      <c r="S297" s="10">
        <f>VLOOKUP(P$4,'投喂次数|Feeding'!$A:$E,5,0)*$O297</f>
        <v>4395</v>
      </c>
    </row>
    <row r="298" spans="15:19" x14ac:dyDescent="0.3">
      <c r="O298" s="1">
        <v>294</v>
      </c>
      <c r="P298" s="10">
        <f>'投喂经验|Feedingexp'!$E$4*P$4</f>
        <v>60</v>
      </c>
      <c r="Q298" s="10">
        <f t="shared" si="18"/>
        <v>17640</v>
      </c>
      <c r="R298" s="10">
        <f t="shared" si="19"/>
        <v>9</v>
      </c>
      <c r="S298" s="10">
        <f>VLOOKUP(P$4,'投喂次数|Feeding'!$A:$E,5,0)*$O298</f>
        <v>4410</v>
      </c>
    </row>
    <row r="299" spans="15:19" x14ac:dyDescent="0.3">
      <c r="O299" s="1">
        <v>295</v>
      </c>
      <c r="P299" s="10">
        <f>'投喂经验|Feedingexp'!$E$4*P$4</f>
        <v>60</v>
      </c>
      <c r="Q299" s="10">
        <f t="shared" si="18"/>
        <v>17700</v>
      </c>
      <c r="R299" s="10">
        <f t="shared" si="19"/>
        <v>9</v>
      </c>
      <c r="S299" s="10">
        <f>VLOOKUP(P$4,'投喂次数|Feeding'!$A:$E,5,0)*$O299</f>
        <v>4425</v>
      </c>
    </row>
    <row r="300" spans="15:19" x14ac:dyDescent="0.3">
      <c r="O300" s="1">
        <v>296</v>
      </c>
      <c r="P300" s="10">
        <f>'投喂经验|Feedingexp'!$E$4*P$4</f>
        <v>60</v>
      </c>
      <c r="Q300" s="10">
        <f t="shared" si="18"/>
        <v>17760</v>
      </c>
      <c r="R300" s="10">
        <f t="shared" si="19"/>
        <v>9</v>
      </c>
      <c r="S300" s="10">
        <f>VLOOKUP(P$4,'投喂次数|Feeding'!$A:$E,5,0)*$O300</f>
        <v>4440</v>
      </c>
    </row>
    <row r="301" spans="15:19" x14ac:dyDescent="0.3">
      <c r="O301" s="1">
        <v>297</v>
      </c>
      <c r="P301" s="10">
        <f>'投喂经验|Feedingexp'!$E$4*P$4</f>
        <v>60</v>
      </c>
      <c r="Q301" s="10">
        <f t="shared" si="18"/>
        <v>17820</v>
      </c>
      <c r="R301" s="10">
        <f t="shared" si="19"/>
        <v>9</v>
      </c>
      <c r="S301" s="10">
        <f>VLOOKUP(P$4,'投喂次数|Feeding'!$A:$E,5,0)*$O301</f>
        <v>4455</v>
      </c>
    </row>
    <row r="302" spans="15:19" x14ac:dyDescent="0.3">
      <c r="O302" s="1">
        <v>298</v>
      </c>
      <c r="P302" s="10">
        <f>'投喂经验|Feedingexp'!$E$4*P$4</f>
        <v>60</v>
      </c>
      <c r="Q302" s="10">
        <f t="shared" si="18"/>
        <v>17880</v>
      </c>
      <c r="R302" s="10">
        <f t="shared" si="19"/>
        <v>9</v>
      </c>
      <c r="S302" s="10">
        <f>VLOOKUP(P$4,'投喂次数|Feeding'!$A:$E,5,0)*$O302</f>
        <v>4470</v>
      </c>
    </row>
    <row r="303" spans="15:19" x14ac:dyDescent="0.3">
      <c r="O303" s="1">
        <v>299</v>
      </c>
      <c r="P303" s="10">
        <f>'投喂经验|Feedingexp'!$E$4*P$4</f>
        <v>60</v>
      </c>
      <c r="Q303" s="10">
        <f t="shared" si="18"/>
        <v>17940</v>
      </c>
      <c r="R303" s="10">
        <f t="shared" si="19"/>
        <v>9</v>
      </c>
      <c r="S303" s="10">
        <f>VLOOKUP(P$4,'投喂次数|Feeding'!$A:$E,5,0)*$O303</f>
        <v>4485</v>
      </c>
    </row>
    <row r="304" spans="15:19" x14ac:dyDescent="0.3">
      <c r="O304" s="1">
        <v>300</v>
      </c>
      <c r="P304" s="10">
        <f>'投喂经验|Feedingexp'!$E$4*P$4</f>
        <v>60</v>
      </c>
      <c r="Q304" s="10">
        <f t="shared" si="18"/>
        <v>18000</v>
      </c>
      <c r="R304" s="10">
        <f t="shared" si="19"/>
        <v>9</v>
      </c>
      <c r="S304" s="10">
        <f>VLOOKUP(P$4,'投喂次数|Feeding'!$A:$E,5,0)*$O304</f>
        <v>4500</v>
      </c>
    </row>
    <row r="305" spans="15:19" x14ac:dyDescent="0.3">
      <c r="O305" s="1">
        <v>301</v>
      </c>
      <c r="P305" s="10">
        <f>'投喂经验|Feedingexp'!$E$4*P$4</f>
        <v>60</v>
      </c>
      <c r="Q305" s="10">
        <f t="shared" si="18"/>
        <v>18060</v>
      </c>
      <c r="R305" s="10">
        <f t="shared" si="19"/>
        <v>9</v>
      </c>
      <c r="S305" s="10">
        <f>VLOOKUP(P$4,'投喂次数|Feeding'!$A:$E,5,0)*$O305</f>
        <v>4515</v>
      </c>
    </row>
    <row r="306" spans="15:19" x14ac:dyDescent="0.3">
      <c r="O306" s="1">
        <v>302</v>
      </c>
      <c r="P306" s="10">
        <f>'投喂经验|Feedingexp'!$E$4*P$4</f>
        <v>60</v>
      </c>
      <c r="Q306" s="10">
        <f t="shared" si="18"/>
        <v>18120</v>
      </c>
      <c r="R306" s="10">
        <f t="shared" si="19"/>
        <v>9</v>
      </c>
      <c r="S306" s="10">
        <f>VLOOKUP(P$4,'投喂次数|Feeding'!$A:$E,5,0)*$O306</f>
        <v>4530</v>
      </c>
    </row>
    <row r="307" spans="15:19" x14ac:dyDescent="0.3">
      <c r="O307" s="1">
        <v>303</v>
      </c>
      <c r="P307" s="10">
        <f>'投喂经验|Feedingexp'!$E$4*P$4</f>
        <v>60</v>
      </c>
      <c r="Q307" s="10">
        <f t="shared" si="18"/>
        <v>18180</v>
      </c>
      <c r="R307" s="10">
        <f t="shared" si="19"/>
        <v>9</v>
      </c>
      <c r="S307" s="10">
        <f>VLOOKUP(P$4,'投喂次数|Feeding'!$A:$E,5,0)*$O307</f>
        <v>4545</v>
      </c>
    </row>
    <row r="308" spans="15:19" x14ac:dyDescent="0.3">
      <c r="O308" s="1">
        <v>304</v>
      </c>
      <c r="P308" s="10">
        <f>'投喂经验|Feedingexp'!$E$4*P$4</f>
        <v>60</v>
      </c>
      <c r="Q308" s="10">
        <f t="shared" si="18"/>
        <v>18240</v>
      </c>
      <c r="R308" s="10">
        <f t="shared" si="19"/>
        <v>9</v>
      </c>
      <c r="S308" s="10">
        <f>VLOOKUP(P$4,'投喂次数|Feeding'!$A:$E,5,0)*$O308</f>
        <v>4560</v>
      </c>
    </row>
    <row r="309" spans="15:19" x14ac:dyDescent="0.3">
      <c r="O309" s="1">
        <v>305</v>
      </c>
      <c r="P309" s="10">
        <f>'投喂经验|Feedingexp'!$E$4*P$4</f>
        <v>60</v>
      </c>
      <c r="Q309" s="10">
        <f t="shared" si="18"/>
        <v>18300</v>
      </c>
      <c r="R309" s="10">
        <f t="shared" si="19"/>
        <v>9</v>
      </c>
      <c r="S309" s="10">
        <f>VLOOKUP(P$4,'投喂次数|Feeding'!$A:$E,5,0)*$O309</f>
        <v>4575</v>
      </c>
    </row>
    <row r="310" spans="15:19" x14ac:dyDescent="0.3">
      <c r="O310" s="1">
        <v>306</v>
      </c>
      <c r="P310" s="10">
        <f>'投喂经验|Feedingexp'!$E$4*P$4</f>
        <v>60</v>
      </c>
      <c r="Q310" s="10">
        <f t="shared" si="18"/>
        <v>18360</v>
      </c>
      <c r="R310" s="10">
        <f t="shared" si="19"/>
        <v>9</v>
      </c>
      <c r="S310" s="10">
        <f>VLOOKUP(P$4,'投喂次数|Feeding'!$A:$E,5,0)*$O310</f>
        <v>4590</v>
      </c>
    </row>
    <row r="311" spans="15:19" x14ac:dyDescent="0.3">
      <c r="O311" s="1">
        <v>307</v>
      </c>
      <c r="P311" s="10">
        <f>'投喂经验|Feedingexp'!$E$4*P$4</f>
        <v>60</v>
      </c>
      <c r="Q311" s="10">
        <f t="shared" si="18"/>
        <v>18420</v>
      </c>
      <c r="R311" s="10">
        <f t="shared" si="19"/>
        <v>9</v>
      </c>
      <c r="S311" s="10">
        <f>VLOOKUP(P$4,'投喂次数|Feeding'!$A:$E,5,0)*$O311</f>
        <v>4605</v>
      </c>
    </row>
    <row r="312" spans="15:19" x14ac:dyDescent="0.3">
      <c r="O312" s="1">
        <v>308</v>
      </c>
      <c r="P312" s="10">
        <f>'投喂经验|Feedingexp'!$E$4*P$4</f>
        <v>60</v>
      </c>
      <c r="Q312" s="10">
        <f t="shared" si="18"/>
        <v>18480</v>
      </c>
      <c r="R312" s="10">
        <f t="shared" si="19"/>
        <v>9</v>
      </c>
      <c r="S312" s="10">
        <f>VLOOKUP(P$4,'投喂次数|Feeding'!$A:$E,5,0)*$O312</f>
        <v>4620</v>
      </c>
    </row>
    <row r="313" spans="15:19" x14ac:dyDescent="0.3">
      <c r="O313" s="1">
        <v>309</v>
      </c>
      <c r="P313" s="10">
        <f>'投喂经验|Feedingexp'!$E$4*P$4</f>
        <v>60</v>
      </c>
      <c r="Q313" s="10">
        <f t="shared" si="18"/>
        <v>18540</v>
      </c>
      <c r="R313" s="10">
        <f t="shared" si="19"/>
        <v>9</v>
      </c>
      <c r="S313" s="10">
        <f>VLOOKUP(P$4,'投喂次数|Feeding'!$A:$E,5,0)*$O313</f>
        <v>4635</v>
      </c>
    </row>
    <row r="314" spans="15:19" x14ac:dyDescent="0.3">
      <c r="O314" s="1">
        <v>310</v>
      </c>
      <c r="P314" s="10">
        <f>'投喂经验|Feedingexp'!$E$4*P$4</f>
        <v>60</v>
      </c>
      <c r="Q314" s="10">
        <f t="shared" si="18"/>
        <v>18600</v>
      </c>
      <c r="R314" s="10">
        <f t="shared" si="19"/>
        <v>9</v>
      </c>
      <c r="S314" s="10">
        <f>VLOOKUP(P$4,'投喂次数|Feeding'!$A:$E,5,0)*$O314</f>
        <v>4650</v>
      </c>
    </row>
    <row r="315" spans="15:19" x14ac:dyDescent="0.3">
      <c r="O315" s="1">
        <v>311</v>
      </c>
      <c r="P315" s="10">
        <f>'投喂经验|Feedingexp'!$E$4*P$4</f>
        <v>60</v>
      </c>
      <c r="Q315" s="10">
        <f t="shared" si="18"/>
        <v>18660</v>
      </c>
      <c r="R315" s="10">
        <f t="shared" si="19"/>
        <v>9</v>
      </c>
      <c r="S315" s="10">
        <f>VLOOKUP(P$4,'投喂次数|Feeding'!$A:$E,5,0)*$O315</f>
        <v>4665</v>
      </c>
    </row>
    <row r="316" spans="15:19" x14ac:dyDescent="0.3">
      <c r="O316" s="1">
        <v>312</v>
      </c>
      <c r="P316" s="10">
        <f>'投喂经验|Feedingexp'!$E$4*P$4</f>
        <v>60</v>
      </c>
      <c r="Q316" s="10">
        <f t="shared" si="18"/>
        <v>18720</v>
      </c>
      <c r="R316" s="10">
        <f t="shared" si="19"/>
        <v>9</v>
      </c>
      <c r="S316" s="10">
        <f>VLOOKUP(P$4,'投喂次数|Feeding'!$A:$E,5,0)*$O316</f>
        <v>4680</v>
      </c>
    </row>
    <row r="317" spans="15:19" x14ac:dyDescent="0.3">
      <c r="O317" s="1">
        <v>313</v>
      </c>
      <c r="P317" s="10">
        <f>'投喂经验|Feedingexp'!$E$4*P$4</f>
        <v>60</v>
      </c>
      <c r="Q317" s="10">
        <f t="shared" si="18"/>
        <v>18780</v>
      </c>
      <c r="R317" s="10">
        <f t="shared" si="19"/>
        <v>9</v>
      </c>
      <c r="S317" s="10">
        <f>VLOOKUP(P$4,'投喂次数|Feeding'!$A:$E,5,0)*$O317</f>
        <v>4695</v>
      </c>
    </row>
    <row r="318" spans="15:19" x14ac:dyDescent="0.3">
      <c r="O318" s="1">
        <v>314</v>
      </c>
      <c r="P318" s="10">
        <f>'投喂经验|Feedingexp'!$E$4*P$4</f>
        <v>60</v>
      </c>
      <c r="Q318" s="10">
        <f t="shared" si="18"/>
        <v>18840</v>
      </c>
      <c r="R318" s="10">
        <f t="shared" si="19"/>
        <v>9</v>
      </c>
      <c r="S318" s="10">
        <f>VLOOKUP(P$4,'投喂次数|Feeding'!$A:$E,5,0)*$O318</f>
        <v>4710</v>
      </c>
    </row>
    <row r="319" spans="15:19" x14ac:dyDescent="0.3">
      <c r="O319" s="1">
        <v>315</v>
      </c>
      <c r="P319" s="10">
        <f>'投喂经验|Feedingexp'!$E$4*P$4</f>
        <v>60</v>
      </c>
      <c r="Q319" s="10">
        <f t="shared" si="18"/>
        <v>18900</v>
      </c>
      <c r="R319" s="10">
        <f t="shared" si="19"/>
        <v>9</v>
      </c>
      <c r="S319" s="10">
        <f>VLOOKUP(P$4,'投喂次数|Feeding'!$A:$E,5,0)*$O319</f>
        <v>4725</v>
      </c>
    </row>
    <row r="320" spans="15:19" x14ac:dyDescent="0.3">
      <c r="O320" s="1">
        <v>316</v>
      </c>
      <c r="P320" s="10">
        <f>'投喂经验|Feedingexp'!$E$4*P$4</f>
        <v>60</v>
      </c>
      <c r="Q320" s="10">
        <f t="shared" si="18"/>
        <v>18960</v>
      </c>
      <c r="R320" s="10">
        <f t="shared" si="19"/>
        <v>9</v>
      </c>
      <c r="S320" s="10">
        <f>VLOOKUP(P$4,'投喂次数|Feeding'!$A:$E,5,0)*$O320</f>
        <v>4740</v>
      </c>
    </row>
    <row r="321" spans="15:19" x14ac:dyDescent="0.3">
      <c r="O321" s="1">
        <v>317</v>
      </c>
      <c r="P321" s="10">
        <f>'投喂经验|Feedingexp'!$E$4*P$4</f>
        <v>60</v>
      </c>
      <c r="Q321" s="10">
        <f t="shared" si="18"/>
        <v>19020</v>
      </c>
      <c r="R321" s="10">
        <f t="shared" si="19"/>
        <v>9</v>
      </c>
      <c r="S321" s="10">
        <f>VLOOKUP(P$4,'投喂次数|Feeding'!$A:$E,5,0)*$O321</f>
        <v>4755</v>
      </c>
    </row>
    <row r="322" spans="15:19" x14ac:dyDescent="0.3">
      <c r="O322" s="1">
        <v>318</v>
      </c>
      <c r="P322" s="10">
        <f>'投喂经验|Feedingexp'!$E$4*P$4</f>
        <v>60</v>
      </c>
      <c r="Q322" s="10">
        <f t="shared" si="18"/>
        <v>19080</v>
      </c>
      <c r="R322" s="10">
        <f t="shared" si="19"/>
        <v>9</v>
      </c>
      <c r="S322" s="10">
        <f>VLOOKUP(P$4,'投喂次数|Feeding'!$A:$E,5,0)*$O322</f>
        <v>4770</v>
      </c>
    </row>
    <row r="323" spans="15:19" x14ac:dyDescent="0.3">
      <c r="O323" s="1">
        <v>319</v>
      </c>
      <c r="P323" s="10">
        <f>'投喂经验|Feedingexp'!$E$4*P$4</f>
        <v>60</v>
      </c>
      <c r="Q323" s="10">
        <f t="shared" si="18"/>
        <v>19140</v>
      </c>
      <c r="R323" s="10">
        <f t="shared" si="19"/>
        <v>9</v>
      </c>
      <c r="S323" s="10">
        <f>VLOOKUP(P$4,'投喂次数|Feeding'!$A:$E,5,0)*$O323</f>
        <v>4785</v>
      </c>
    </row>
    <row r="324" spans="15:19" x14ac:dyDescent="0.3">
      <c r="O324" s="1">
        <v>320</v>
      </c>
      <c r="P324" s="10">
        <f>'投喂经验|Feedingexp'!$E$4*P$4</f>
        <v>60</v>
      </c>
      <c r="Q324" s="10">
        <f t="shared" si="18"/>
        <v>19200</v>
      </c>
      <c r="R324" s="10">
        <f t="shared" si="19"/>
        <v>9</v>
      </c>
      <c r="S324" s="10">
        <f>VLOOKUP(P$4,'投喂次数|Feeding'!$A:$E,5,0)*$O324</f>
        <v>4800</v>
      </c>
    </row>
    <row r="325" spans="15:19" x14ac:dyDescent="0.3">
      <c r="O325" s="1">
        <v>321</v>
      </c>
      <c r="P325" s="10">
        <f>'投喂经验|Feedingexp'!$E$4*P$4</f>
        <v>60</v>
      </c>
      <c r="Q325" s="10">
        <f t="shared" si="18"/>
        <v>19260</v>
      </c>
      <c r="R325" s="10">
        <f t="shared" si="19"/>
        <v>9</v>
      </c>
      <c r="S325" s="10">
        <f>VLOOKUP(P$4,'投喂次数|Feeding'!$A:$E,5,0)*$O325</f>
        <v>4815</v>
      </c>
    </row>
    <row r="326" spans="15:19" x14ac:dyDescent="0.3">
      <c r="O326" s="1">
        <v>322</v>
      </c>
      <c r="P326" s="10">
        <f>'投喂经验|Feedingexp'!$E$4*P$4</f>
        <v>60</v>
      </c>
      <c r="Q326" s="10">
        <f t="shared" si="18"/>
        <v>19320</v>
      </c>
      <c r="R326" s="10">
        <f t="shared" si="19"/>
        <v>9</v>
      </c>
      <c r="S326" s="10">
        <f>VLOOKUP(P$4,'投喂次数|Feeding'!$A:$E,5,0)*$O326</f>
        <v>4830</v>
      </c>
    </row>
    <row r="327" spans="15:19" x14ac:dyDescent="0.3">
      <c r="O327" s="1">
        <v>323</v>
      </c>
      <c r="P327" s="10">
        <f>'投喂经验|Feedingexp'!$E$4*P$4</f>
        <v>60</v>
      </c>
      <c r="Q327" s="10">
        <f t="shared" si="18"/>
        <v>19380</v>
      </c>
      <c r="R327" s="10">
        <f t="shared" si="19"/>
        <v>9</v>
      </c>
      <c r="S327" s="10">
        <f>VLOOKUP(P$4,'投喂次数|Feeding'!$A:$E,5,0)*$O327</f>
        <v>4845</v>
      </c>
    </row>
    <row r="328" spans="15:19" x14ac:dyDescent="0.3">
      <c r="O328" s="1">
        <v>324</v>
      </c>
      <c r="P328" s="10">
        <f>'投喂经验|Feedingexp'!$E$4*P$4</f>
        <v>60</v>
      </c>
      <c r="Q328" s="10">
        <f t="shared" si="18"/>
        <v>19440</v>
      </c>
      <c r="R328" s="10">
        <f t="shared" si="19"/>
        <v>9</v>
      </c>
      <c r="S328" s="10">
        <f>VLOOKUP(P$4,'投喂次数|Feeding'!$A:$E,5,0)*$O328</f>
        <v>4860</v>
      </c>
    </row>
    <row r="329" spans="15:19" x14ac:dyDescent="0.3">
      <c r="O329" s="1">
        <v>325</v>
      </c>
      <c r="P329" s="10">
        <f>'投喂经验|Feedingexp'!$E$4*P$4</f>
        <v>60</v>
      </c>
      <c r="Q329" s="10">
        <f t="shared" si="18"/>
        <v>19500</v>
      </c>
      <c r="R329" s="10">
        <f t="shared" si="19"/>
        <v>9</v>
      </c>
      <c r="S329" s="10">
        <f>VLOOKUP(P$4,'投喂次数|Feeding'!$A:$E,5,0)*$O329</f>
        <v>4875</v>
      </c>
    </row>
    <row r="330" spans="15:19" x14ac:dyDescent="0.3">
      <c r="O330" s="1">
        <v>326</v>
      </c>
      <c r="P330" s="10">
        <f>'投喂经验|Feedingexp'!$E$4*P$4</f>
        <v>60</v>
      </c>
      <c r="Q330" s="10">
        <f t="shared" si="18"/>
        <v>19560</v>
      </c>
      <c r="R330" s="10">
        <f t="shared" si="19"/>
        <v>9</v>
      </c>
      <c r="S330" s="10">
        <f>VLOOKUP(P$4,'投喂次数|Feeding'!$A:$E,5,0)*$O330</f>
        <v>4890</v>
      </c>
    </row>
    <row r="331" spans="15:19" x14ac:dyDescent="0.3">
      <c r="O331" s="1">
        <v>327</v>
      </c>
      <c r="P331" s="10">
        <f>'投喂经验|Feedingexp'!$E$4*P$4</f>
        <v>60</v>
      </c>
      <c r="Q331" s="10">
        <f t="shared" si="18"/>
        <v>19620</v>
      </c>
      <c r="R331" s="10">
        <f t="shared" si="19"/>
        <v>9</v>
      </c>
      <c r="S331" s="10">
        <f>VLOOKUP(P$4,'投喂次数|Feeding'!$A:$E,5,0)*$O331</f>
        <v>4905</v>
      </c>
    </row>
    <row r="332" spans="15:19" x14ac:dyDescent="0.3">
      <c r="O332" s="1">
        <v>328</v>
      </c>
      <c r="P332" s="10">
        <f>'投喂经验|Feedingexp'!$E$4*P$4</f>
        <v>60</v>
      </c>
      <c r="Q332" s="10">
        <f t="shared" si="18"/>
        <v>19680</v>
      </c>
      <c r="R332" s="10">
        <f t="shared" si="19"/>
        <v>9</v>
      </c>
      <c r="S332" s="10">
        <f>VLOOKUP(P$4,'投喂次数|Feeding'!$A:$E,5,0)*$O332</f>
        <v>4920</v>
      </c>
    </row>
    <row r="333" spans="15:19" x14ac:dyDescent="0.3">
      <c r="O333" s="1">
        <v>329</v>
      </c>
      <c r="P333" s="10">
        <f>'投喂经验|Feedingexp'!$E$4*P$4</f>
        <v>60</v>
      </c>
      <c r="Q333" s="10">
        <f t="shared" si="18"/>
        <v>19740</v>
      </c>
      <c r="R333" s="10">
        <f t="shared" si="19"/>
        <v>9</v>
      </c>
      <c r="S333" s="10">
        <f>VLOOKUP(P$4,'投喂次数|Feeding'!$A:$E,5,0)*$O333</f>
        <v>4935</v>
      </c>
    </row>
    <row r="334" spans="15:19" x14ac:dyDescent="0.3">
      <c r="O334" s="1">
        <v>330</v>
      </c>
      <c r="P334" s="10">
        <f>'投喂经验|Feedingexp'!$E$4*P$4</f>
        <v>60</v>
      </c>
      <c r="Q334" s="10">
        <f t="shared" si="18"/>
        <v>19800</v>
      </c>
      <c r="R334" s="10">
        <f t="shared" si="19"/>
        <v>9</v>
      </c>
      <c r="S334" s="10">
        <f>VLOOKUP(P$4,'投喂次数|Feeding'!$A:$E,5,0)*$O334</f>
        <v>4950</v>
      </c>
    </row>
    <row r="335" spans="15:19" x14ac:dyDescent="0.3">
      <c r="O335" s="1">
        <v>331</v>
      </c>
      <c r="P335" s="10">
        <f>'投喂经验|Feedingexp'!$E$4*P$4</f>
        <v>60</v>
      </c>
      <c r="Q335" s="10">
        <f t="shared" si="18"/>
        <v>19860</v>
      </c>
      <c r="R335" s="10">
        <f t="shared" si="19"/>
        <v>9</v>
      </c>
      <c r="S335" s="10">
        <f>VLOOKUP(P$4,'投喂次数|Feeding'!$A:$E,5,0)*$O335</f>
        <v>4965</v>
      </c>
    </row>
    <row r="336" spans="15:19" x14ac:dyDescent="0.3">
      <c r="O336" s="1">
        <v>332</v>
      </c>
      <c r="P336" s="10">
        <f>'投喂经验|Feedingexp'!$E$4*P$4</f>
        <v>60</v>
      </c>
      <c r="Q336" s="10">
        <f t="shared" si="18"/>
        <v>19920</v>
      </c>
      <c r="R336" s="10">
        <f t="shared" si="19"/>
        <v>9</v>
      </c>
      <c r="S336" s="10">
        <f>VLOOKUP(P$4,'投喂次数|Feeding'!$A:$E,5,0)*$O336</f>
        <v>4980</v>
      </c>
    </row>
    <row r="337" spans="15:19" x14ac:dyDescent="0.3">
      <c r="O337" s="1">
        <v>333</v>
      </c>
      <c r="P337" s="10">
        <f>'投喂经验|Feedingexp'!$E$4*P$4</f>
        <v>60</v>
      </c>
      <c r="Q337" s="10">
        <f t="shared" si="18"/>
        <v>19980</v>
      </c>
      <c r="R337" s="10">
        <f t="shared" si="19"/>
        <v>9</v>
      </c>
      <c r="S337" s="10">
        <f>VLOOKUP(P$4,'投喂次数|Feeding'!$A:$E,5,0)*$O337</f>
        <v>4995</v>
      </c>
    </row>
    <row r="338" spans="15:19" x14ac:dyDescent="0.3">
      <c r="O338" s="1">
        <v>334</v>
      </c>
      <c r="P338" s="10">
        <f>'投喂经验|Feedingexp'!$E$4*P$4</f>
        <v>60</v>
      </c>
      <c r="Q338" s="10">
        <f t="shared" ref="Q338:Q350" si="20">Q337+P338</f>
        <v>20040</v>
      </c>
      <c r="R338" s="10">
        <f t="shared" ref="R338:R350" si="21">_xlfn.IFNA(VLOOKUP(Q338,$K:$L,2),0)+1</f>
        <v>9</v>
      </c>
      <c r="S338" s="10">
        <f>VLOOKUP(P$4,'投喂次数|Feeding'!$A:$E,5,0)*$O338</f>
        <v>5010</v>
      </c>
    </row>
    <row r="339" spans="15:19" x14ac:dyDescent="0.3">
      <c r="O339" s="1">
        <v>335</v>
      </c>
      <c r="P339" s="10">
        <f>'投喂经验|Feedingexp'!$E$4*P$4</f>
        <v>60</v>
      </c>
      <c r="Q339" s="10">
        <f t="shared" si="20"/>
        <v>20100</v>
      </c>
      <c r="R339" s="10">
        <f t="shared" si="21"/>
        <v>9</v>
      </c>
      <c r="S339" s="10">
        <f>VLOOKUP(P$4,'投喂次数|Feeding'!$A:$E,5,0)*$O339</f>
        <v>5025</v>
      </c>
    </row>
    <row r="340" spans="15:19" x14ac:dyDescent="0.3">
      <c r="O340" s="1">
        <v>336</v>
      </c>
      <c r="P340" s="10">
        <f>'投喂经验|Feedingexp'!$E$4*P$4</f>
        <v>60</v>
      </c>
      <c r="Q340" s="10">
        <f t="shared" si="20"/>
        <v>20160</v>
      </c>
      <c r="R340" s="10">
        <f t="shared" si="21"/>
        <v>9</v>
      </c>
      <c r="S340" s="10">
        <f>VLOOKUP(P$4,'投喂次数|Feeding'!$A:$E,5,0)*$O340</f>
        <v>5040</v>
      </c>
    </row>
    <row r="341" spans="15:19" x14ac:dyDescent="0.3">
      <c r="O341" s="1">
        <v>337</v>
      </c>
      <c r="P341" s="10">
        <f>'投喂经验|Feedingexp'!$E$4*P$4</f>
        <v>60</v>
      </c>
      <c r="Q341" s="10">
        <f t="shared" si="20"/>
        <v>20220</v>
      </c>
      <c r="R341" s="10">
        <f t="shared" si="21"/>
        <v>9</v>
      </c>
      <c r="S341" s="10">
        <f>VLOOKUP(P$4,'投喂次数|Feeding'!$A:$E,5,0)*$O341</f>
        <v>5055</v>
      </c>
    </row>
    <row r="342" spans="15:19" x14ac:dyDescent="0.3">
      <c r="O342" s="1">
        <v>338</v>
      </c>
      <c r="P342" s="10">
        <f>'投喂经验|Feedingexp'!$E$4*P$4</f>
        <v>60</v>
      </c>
      <c r="Q342" s="10">
        <f t="shared" si="20"/>
        <v>20280</v>
      </c>
      <c r="R342" s="10">
        <f t="shared" si="21"/>
        <v>9</v>
      </c>
      <c r="S342" s="10">
        <f>VLOOKUP(P$4,'投喂次数|Feeding'!$A:$E,5,0)*$O342</f>
        <v>5070</v>
      </c>
    </row>
    <row r="343" spans="15:19" x14ac:dyDescent="0.3">
      <c r="O343" s="1">
        <v>339</v>
      </c>
      <c r="P343" s="10">
        <f>'投喂经验|Feedingexp'!$E$4*P$4</f>
        <v>60</v>
      </c>
      <c r="Q343" s="10">
        <f t="shared" si="20"/>
        <v>20340</v>
      </c>
      <c r="R343" s="10">
        <f t="shared" si="21"/>
        <v>9</v>
      </c>
      <c r="S343" s="10">
        <f>VLOOKUP(P$4,'投喂次数|Feeding'!$A:$E,5,0)*$O343</f>
        <v>5085</v>
      </c>
    </row>
    <row r="344" spans="15:19" x14ac:dyDescent="0.3">
      <c r="O344" s="1">
        <v>340</v>
      </c>
      <c r="P344" s="10">
        <f>'投喂经验|Feedingexp'!$E$4*P$4</f>
        <v>60</v>
      </c>
      <c r="Q344" s="10">
        <f t="shared" si="20"/>
        <v>20400</v>
      </c>
      <c r="R344" s="10">
        <f t="shared" si="21"/>
        <v>9</v>
      </c>
      <c r="S344" s="10">
        <f>VLOOKUP(P$4,'投喂次数|Feeding'!$A:$E,5,0)*$O344</f>
        <v>5100</v>
      </c>
    </row>
    <row r="345" spans="15:19" x14ac:dyDescent="0.3">
      <c r="O345" s="1">
        <v>341</v>
      </c>
      <c r="P345" s="10">
        <f>'投喂经验|Feedingexp'!$E$4*P$4</f>
        <v>60</v>
      </c>
      <c r="Q345" s="10">
        <f t="shared" si="20"/>
        <v>20460</v>
      </c>
      <c r="R345" s="10">
        <f t="shared" si="21"/>
        <v>9</v>
      </c>
      <c r="S345" s="10">
        <f>VLOOKUP(P$4,'投喂次数|Feeding'!$A:$E,5,0)*$O345</f>
        <v>5115</v>
      </c>
    </row>
    <row r="346" spans="15:19" x14ac:dyDescent="0.3">
      <c r="O346" s="1">
        <v>342</v>
      </c>
      <c r="P346" s="10">
        <f>'投喂经验|Feedingexp'!$E$4*P$4</f>
        <v>60</v>
      </c>
      <c r="Q346" s="10">
        <f t="shared" si="20"/>
        <v>20520</v>
      </c>
      <c r="R346" s="10">
        <f t="shared" si="21"/>
        <v>9</v>
      </c>
      <c r="S346" s="10">
        <f>VLOOKUP(P$4,'投喂次数|Feeding'!$A:$E,5,0)*$O346</f>
        <v>5130</v>
      </c>
    </row>
    <row r="347" spans="15:19" x14ac:dyDescent="0.3">
      <c r="O347" s="1">
        <v>343</v>
      </c>
      <c r="P347" s="10">
        <f>'投喂经验|Feedingexp'!$E$4*P$4</f>
        <v>60</v>
      </c>
      <c r="Q347" s="10">
        <f t="shared" si="20"/>
        <v>20580</v>
      </c>
      <c r="R347" s="10">
        <f t="shared" si="21"/>
        <v>9</v>
      </c>
      <c r="S347" s="10">
        <f>VLOOKUP(P$4,'投喂次数|Feeding'!$A:$E,5,0)*$O347</f>
        <v>5145</v>
      </c>
    </row>
    <row r="348" spans="15:19" x14ac:dyDescent="0.3">
      <c r="O348" s="1">
        <v>344</v>
      </c>
      <c r="P348" s="10">
        <f>'投喂经验|Feedingexp'!$E$4*P$4</f>
        <v>60</v>
      </c>
      <c r="Q348" s="10">
        <f t="shared" si="20"/>
        <v>20640</v>
      </c>
      <c r="R348" s="10">
        <f t="shared" si="21"/>
        <v>9</v>
      </c>
      <c r="S348" s="10">
        <f>VLOOKUP(P$4,'投喂次数|Feeding'!$A:$E,5,0)*$O348</f>
        <v>5160</v>
      </c>
    </row>
    <row r="349" spans="15:19" x14ac:dyDescent="0.3">
      <c r="O349" s="1">
        <v>345</v>
      </c>
      <c r="P349" s="10">
        <f>'投喂经验|Feedingexp'!$E$4*P$4</f>
        <v>60</v>
      </c>
      <c r="Q349" s="10">
        <f t="shared" si="20"/>
        <v>20700</v>
      </c>
      <c r="R349" s="10">
        <f t="shared" si="21"/>
        <v>9</v>
      </c>
      <c r="S349" s="10">
        <f>VLOOKUP(P$4,'投喂次数|Feeding'!$A:$E,5,0)*$O349</f>
        <v>5175</v>
      </c>
    </row>
    <row r="350" spans="15:19" x14ac:dyDescent="0.3">
      <c r="O350" s="1">
        <v>346</v>
      </c>
      <c r="P350" s="10">
        <f>'投喂经验|Feedingexp'!$E$4*P$4</f>
        <v>60</v>
      </c>
      <c r="Q350" s="10">
        <f t="shared" si="20"/>
        <v>20760</v>
      </c>
      <c r="R350" s="10">
        <f t="shared" si="21"/>
        <v>9</v>
      </c>
      <c r="S350" s="10">
        <f>VLOOKUP(P$4,'投喂次数|Feeding'!$A:$E,5,0)*$O350</f>
        <v>5190</v>
      </c>
    </row>
  </sheetData>
  <phoneticPr fontId="9" type="noConversion"/>
  <conditionalFormatting sqref="A1:B4 C1:H2">
    <cfRule type="containsText" dxfId="10" priority="3" operator="containsText" text=" ">
      <formula>NOT(ISERROR(SEARCH(" ",A1)))</formula>
    </cfRule>
  </conditionalFormatting>
  <conditionalFormatting sqref="C3:G4">
    <cfRule type="containsText" dxfId="9" priority="2" operator="containsText" text=" ">
      <formula>NOT(ISERROR(SEARCH(" ",C3)))</formula>
    </cfRule>
  </conditionalFormatting>
  <conditionalFormatting sqref="H3:H4">
    <cfRule type="containsText" dxfId="8" priority="1" operator="containsText" text=" ">
      <formula>NOT(ISERROR(SEARCH(" ",H3)))</formula>
    </cfRule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D24" sqref="D24"/>
    </sheetView>
  </sheetViews>
  <sheetFormatPr defaultColWidth="9" defaultRowHeight="16.5" x14ac:dyDescent="0.3"/>
  <cols>
    <col min="1" max="3" width="9" style="1"/>
    <col min="4" max="4" width="13.25" style="1" customWidth="1"/>
    <col min="5" max="16384" width="9" style="1"/>
  </cols>
  <sheetData>
    <row r="1" spans="1:6" ht="17.25" x14ac:dyDescent="0.35">
      <c r="A1" s="2" t="s">
        <v>0</v>
      </c>
      <c r="B1" s="2" t="s">
        <v>0</v>
      </c>
    </row>
    <row r="2" spans="1:6" ht="17.25" x14ac:dyDescent="0.35">
      <c r="A2" s="2" t="s">
        <v>1</v>
      </c>
      <c r="B2" s="2" t="s">
        <v>3</v>
      </c>
    </row>
    <row r="3" spans="1:6" ht="17.25" x14ac:dyDescent="0.35">
      <c r="A3" s="2" t="s">
        <v>22</v>
      </c>
      <c r="B3" s="2" t="s">
        <v>23</v>
      </c>
    </row>
    <row r="4" spans="1:6" ht="40.5" x14ac:dyDescent="0.3">
      <c r="A4" s="3" t="s">
        <v>24</v>
      </c>
      <c r="B4" s="3" t="s">
        <v>25</v>
      </c>
      <c r="D4" s="1" t="s">
        <v>26</v>
      </c>
      <c r="E4" s="1" t="s">
        <v>27</v>
      </c>
      <c r="F4" s="1" t="s">
        <v>28</v>
      </c>
    </row>
    <row r="5" spans="1:6" x14ac:dyDescent="0.3">
      <c r="A5" s="1">
        <v>1</v>
      </c>
      <c r="E5" s="1">
        <f>0</f>
        <v>0</v>
      </c>
    </row>
    <row r="6" spans="1:6" x14ac:dyDescent="0.3">
      <c r="A6" s="1">
        <v>2</v>
      </c>
      <c r="B6" s="1" t="str">
        <f>"1|1|"&amp;D6</f>
        <v>1|1|5</v>
      </c>
      <c r="D6" s="1">
        <v>5</v>
      </c>
      <c r="E6" s="1">
        <f>E5+D6</f>
        <v>5</v>
      </c>
    </row>
    <row r="7" spans="1:6" x14ac:dyDescent="0.3">
      <c r="A7" s="1">
        <v>3</v>
      </c>
      <c r="B7" s="1" t="str">
        <f t="shared" ref="B7:B24" si="0">"1|1|"&amp;D7</f>
        <v>1|1|10</v>
      </c>
      <c r="D7" s="1">
        <v>10</v>
      </c>
      <c r="E7" s="1">
        <f t="shared" ref="E7:E24" si="1">E6+D7</f>
        <v>15</v>
      </c>
    </row>
    <row r="8" spans="1:6" x14ac:dyDescent="0.3">
      <c r="A8" s="1">
        <v>4</v>
      </c>
      <c r="B8" s="1" t="str">
        <f t="shared" si="0"/>
        <v>1|1|15</v>
      </c>
      <c r="D8" s="1">
        <v>15</v>
      </c>
      <c r="E8" s="1">
        <f t="shared" si="1"/>
        <v>30</v>
      </c>
    </row>
    <row r="9" spans="1:6" x14ac:dyDescent="0.3">
      <c r="A9" s="1">
        <v>5</v>
      </c>
      <c r="B9" s="1" t="str">
        <f t="shared" si="0"/>
        <v>1|1|20</v>
      </c>
      <c r="D9" s="1">
        <v>20</v>
      </c>
      <c r="E9" s="1">
        <f t="shared" si="1"/>
        <v>50</v>
      </c>
    </row>
    <row r="10" spans="1:6" x14ac:dyDescent="0.3">
      <c r="A10" s="1">
        <v>6</v>
      </c>
      <c r="B10" s="1" t="str">
        <f t="shared" si="0"/>
        <v>1|1|25</v>
      </c>
      <c r="D10" s="1">
        <v>25</v>
      </c>
      <c r="E10" s="1">
        <f t="shared" si="1"/>
        <v>75</v>
      </c>
    </row>
    <row r="11" spans="1:6" x14ac:dyDescent="0.3">
      <c r="A11" s="1">
        <v>7</v>
      </c>
      <c r="B11" s="1" t="str">
        <f t="shared" si="0"/>
        <v>1|1|30</v>
      </c>
      <c r="D11" s="1">
        <v>30</v>
      </c>
      <c r="E11" s="1">
        <f t="shared" si="1"/>
        <v>105</v>
      </c>
    </row>
    <row r="12" spans="1:6" x14ac:dyDescent="0.3">
      <c r="A12" s="1">
        <v>8</v>
      </c>
      <c r="B12" s="1" t="str">
        <f t="shared" si="0"/>
        <v>1|1|40</v>
      </c>
      <c r="D12" s="1">
        <v>40</v>
      </c>
      <c r="E12" s="1">
        <f t="shared" si="1"/>
        <v>145</v>
      </c>
    </row>
    <row r="13" spans="1:6" x14ac:dyDescent="0.3">
      <c r="A13" s="1">
        <v>9</v>
      </c>
      <c r="B13" s="1" t="str">
        <f t="shared" si="0"/>
        <v>1|1|50</v>
      </c>
      <c r="D13" s="1">
        <v>50</v>
      </c>
      <c r="E13" s="1">
        <f t="shared" si="1"/>
        <v>195</v>
      </c>
    </row>
    <row r="14" spans="1:6" x14ac:dyDescent="0.3">
      <c r="A14" s="1">
        <v>10</v>
      </c>
      <c r="B14" s="1" t="str">
        <f t="shared" si="0"/>
        <v>1|1|60</v>
      </c>
      <c r="D14" s="1">
        <v>60</v>
      </c>
      <c r="E14" s="1">
        <f t="shared" si="1"/>
        <v>255</v>
      </c>
    </row>
    <row r="15" spans="1:6" x14ac:dyDescent="0.3">
      <c r="A15" s="1">
        <v>11</v>
      </c>
      <c r="B15" s="1" t="str">
        <f t="shared" si="0"/>
        <v>1|1|70</v>
      </c>
      <c r="D15" s="1">
        <v>70</v>
      </c>
      <c r="E15" s="1">
        <f t="shared" si="1"/>
        <v>325</v>
      </c>
    </row>
    <row r="16" spans="1:6" x14ac:dyDescent="0.3">
      <c r="A16" s="1">
        <v>12</v>
      </c>
      <c r="B16" s="1" t="str">
        <f t="shared" si="0"/>
        <v>1|1|100</v>
      </c>
      <c r="D16" s="1">
        <v>100</v>
      </c>
      <c r="E16" s="1">
        <f t="shared" si="1"/>
        <v>425</v>
      </c>
    </row>
    <row r="17" spans="1:8" x14ac:dyDescent="0.3">
      <c r="A17" s="1">
        <v>13</v>
      </c>
      <c r="B17" s="1" t="str">
        <f t="shared" si="0"/>
        <v>1|1|120</v>
      </c>
      <c r="D17" s="1">
        <v>120</v>
      </c>
      <c r="E17" s="1">
        <f t="shared" si="1"/>
        <v>545</v>
      </c>
    </row>
    <row r="18" spans="1:8" x14ac:dyDescent="0.3">
      <c r="A18" s="1">
        <v>14</v>
      </c>
      <c r="B18" s="1" t="str">
        <f t="shared" si="0"/>
        <v>1|1|140</v>
      </c>
      <c r="D18" s="1">
        <v>140</v>
      </c>
      <c r="E18" s="1">
        <f t="shared" si="1"/>
        <v>685</v>
      </c>
    </row>
    <row r="19" spans="1:8" x14ac:dyDescent="0.3">
      <c r="A19" s="1">
        <v>15</v>
      </c>
      <c r="B19" s="1" t="str">
        <f t="shared" si="0"/>
        <v>1|1|160</v>
      </c>
      <c r="D19" s="1">
        <v>160</v>
      </c>
      <c r="E19" s="1">
        <f t="shared" si="1"/>
        <v>845</v>
      </c>
    </row>
    <row r="20" spans="1:8" x14ac:dyDescent="0.3">
      <c r="A20" s="1">
        <v>16</v>
      </c>
      <c r="B20" s="1" t="str">
        <f t="shared" si="0"/>
        <v>1|1|180</v>
      </c>
      <c r="D20" s="1">
        <v>180</v>
      </c>
      <c r="E20" s="1">
        <f t="shared" si="1"/>
        <v>1025</v>
      </c>
    </row>
    <row r="21" spans="1:8" x14ac:dyDescent="0.3">
      <c r="A21" s="1">
        <v>17</v>
      </c>
      <c r="B21" s="1" t="str">
        <f t="shared" si="0"/>
        <v>1|1|200</v>
      </c>
      <c r="D21" s="1">
        <v>200</v>
      </c>
      <c r="E21" s="1">
        <f t="shared" si="1"/>
        <v>1225</v>
      </c>
    </row>
    <row r="22" spans="1:8" x14ac:dyDescent="0.3">
      <c r="A22" s="1">
        <v>18</v>
      </c>
      <c r="B22" s="1" t="str">
        <f t="shared" si="0"/>
        <v>1|1|250</v>
      </c>
      <c r="D22" s="1">
        <v>250</v>
      </c>
      <c r="E22" s="1">
        <f t="shared" si="1"/>
        <v>1475</v>
      </c>
    </row>
    <row r="23" spans="1:8" x14ac:dyDescent="0.3">
      <c r="A23" s="1">
        <v>19</v>
      </c>
      <c r="B23" s="1" t="str">
        <f t="shared" si="0"/>
        <v>1|1|300</v>
      </c>
      <c r="D23" s="1">
        <v>300</v>
      </c>
      <c r="E23" s="1">
        <f t="shared" si="1"/>
        <v>1775</v>
      </c>
    </row>
    <row r="24" spans="1:8" x14ac:dyDescent="0.3">
      <c r="A24" s="1">
        <v>20</v>
      </c>
      <c r="B24" s="1" t="str">
        <f t="shared" si="0"/>
        <v>1|1|350</v>
      </c>
      <c r="D24" s="1">
        <v>350</v>
      </c>
      <c r="E24" s="1">
        <f t="shared" si="1"/>
        <v>2125</v>
      </c>
      <c r="H24" s="1">
        <v>2000</v>
      </c>
    </row>
  </sheetData>
  <phoneticPr fontId="9" type="noConversion"/>
  <conditionalFormatting sqref="B4">
    <cfRule type="containsText" dxfId="7" priority="2" operator="containsText" text=" ">
      <formula>NOT(ISERROR(SEARCH(" ",B4)))</formula>
    </cfRule>
  </conditionalFormatting>
  <conditionalFormatting sqref="A1:A4">
    <cfRule type="containsText" dxfId="6" priority="3" operator="containsText" text=" ">
      <formula>NOT(ISERROR(SEARCH(" ",A1)))</formula>
    </cfRule>
  </conditionalFormatting>
  <conditionalFormatting sqref="B1:B3">
    <cfRule type="containsText" dxfId="5" priority="1" operator="containsText" text=" ">
      <formula>NOT(ISERROR(SEARCH(" ",B1)))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G8" sqref="G8"/>
    </sheetView>
  </sheetViews>
  <sheetFormatPr defaultColWidth="9" defaultRowHeight="16.5" x14ac:dyDescent="0.3"/>
  <cols>
    <col min="1" max="4" width="9" style="1"/>
    <col min="5" max="5" width="11.25" style="1" customWidth="1"/>
    <col min="6" max="6" width="9" style="1"/>
    <col min="7" max="7" width="14.125" style="1"/>
    <col min="8" max="16384" width="9" style="1"/>
  </cols>
  <sheetData>
    <row r="1" spans="1:9" ht="17.25" x14ac:dyDescent="0.35">
      <c r="A1" s="2" t="s">
        <v>0</v>
      </c>
      <c r="B1" s="2" t="s">
        <v>0</v>
      </c>
      <c r="C1" s="2" t="s">
        <v>29</v>
      </c>
    </row>
    <row r="2" spans="1:9" ht="17.25" x14ac:dyDescent="0.35">
      <c r="A2" s="2" t="s">
        <v>1</v>
      </c>
      <c r="B2" s="2" t="s">
        <v>1</v>
      </c>
      <c r="C2" s="2" t="s">
        <v>3</v>
      </c>
    </row>
    <row r="3" spans="1:9" ht="17.25" x14ac:dyDescent="0.35">
      <c r="A3" s="2" t="s">
        <v>30</v>
      </c>
      <c r="B3" s="2" t="s">
        <v>31</v>
      </c>
      <c r="C3" s="2" t="s">
        <v>32</v>
      </c>
      <c r="E3" s="1" t="s">
        <v>33</v>
      </c>
    </row>
    <row r="4" spans="1:9" ht="40.5" x14ac:dyDescent="0.3">
      <c r="A4" s="3" t="s">
        <v>34</v>
      </c>
      <c r="B4" s="3" t="s">
        <v>35</v>
      </c>
      <c r="C4" s="3" t="s">
        <v>36</v>
      </c>
      <c r="E4" s="4">
        <f>SUM(E5:E8)</f>
        <v>20</v>
      </c>
    </row>
    <row r="5" spans="1:9" x14ac:dyDescent="0.3">
      <c r="A5" s="1">
        <v>10</v>
      </c>
      <c r="B5" s="1">
        <v>75</v>
      </c>
      <c r="C5" s="1">
        <v>1</v>
      </c>
      <c r="E5" s="4">
        <f>A5*B5/SUM($B$5:$B$8)</f>
        <v>4.4117647058823533</v>
      </c>
      <c r="G5" s="1">
        <f>B5/SUM($B$5:$B$8)</f>
        <v>0.44117647058823528</v>
      </c>
      <c r="I5" s="1">
        <f>SUMPRODUCT(A5:A8,G5:G8)</f>
        <v>20</v>
      </c>
    </row>
    <row r="6" spans="1:9" x14ac:dyDescent="0.3">
      <c r="A6" s="1">
        <v>20</v>
      </c>
      <c r="B6" s="1">
        <v>50</v>
      </c>
      <c r="C6" s="1">
        <v>2</v>
      </c>
      <c r="E6" s="4">
        <f t="shared" ref="E6:E8" si="0">A6*B6/SUM($B$5:$B$8)</f>
        <v>5.882352941176471</v>
      </c>
      <c r="G6" s="1">
        <f>B6/SUM($B$5:$B$8)</f>
        <v>0.29411764705882354</v>
      </c>
    </row>
    <row r="7" spans="1:9" x14ac:dyDescent="0.3">
      <c r="A7" s="1">
        <v>30</v>
      </c>
      <c r="B7" s="1">
        <v>30</v>
      </c>
      <c r="C7" s="1">
        <v>2</v>
      </c>
      <c r="E7" s="4">
        <f t="shared" si="0"/>
        <v>5.2941176470588234</v>
      </c>
      <c r="G7" s="1">
        <f>B7/SUM($B$5:$B$8)</f>
        <v>0.17647058823529413</v>
      </c>
    </row>
    <row r="8" spans="1:9" x14ac:dyDescent="0.3">
      <c r="A8" s="1">
        <v>50</v>
      </c>
      <c r="B8" s="1">
        <v>15</v>
      </c>
      <c r="C8" s="1">
        <v>3</v>
      </c>
      <c r="E8" s="4">
        <f t="shared" si="0"/>
        <v>4.4117647058823533</v>
      </c>
      <c r="G8" s="1">
        <f>B8/SUM($B$5:$B$8)</f>
        <v>8.8235294117647065E-2</v>
      </c>
    </row>
  </sheetData>
  <phoneticPr fontId="9" type="noConversion"/>
  <conditionalFormatting sqref="B4">
    <cfRule type="containsText" dxfId="4" priority="4" operator="containsText" text=" ">
      <formula>NOT(ISERROR(SEARCH(" ",B4)))</formula>
    </cfRule>
  </conditionalFormatting>
  <conditionalFormatting sqref="C4">
    <cfRule type="containsText" dxfId="3" priority="2" operator="containsText" text=" ">
      <formula>NOT(ISERROR(SEARCH(" ",C4)))</formula>
    </cfRule>
  </conditionalFormatting>
  <conditionalFormatting sqref="A1:A4">
    <cfRule type="containsText" dxfId="2" priority="5" operator="containsText" text=" ">
      <formula>NOT(ISERROR(SEARCH(" ",A1)))</formula>
    </cfRule>
  </conditionalFormatting>
  <conditionalFormatting sqref="B1:B3">
    <cfRule type="containsText" dxfId="1" priority="3" operator="containsText" text=" ">
      <formula>NOT(ISERROR(SEARCH(" ",B1)))</formula>
    </cfRule>
  </conditionalFormatting>
  <conditionalFormatting sqref="C1:C3">
    <cfRule type="containsText" dxfId="0" priority="1" operator="containsText" text=" ">
      <formula>NOT(ISERROR(SEARCH(" ",C1)))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存钱罐等级|Grade</vt:lpstr>
      <vt:lpstr>投喂次数|Feeding</vt:lpstr>
      <vt:lpstr>投喂经验|Feedingexp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2019-12-26T09:14:45Z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