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fish\tech\json_waje_new\DataTable\"/>
    </mc:Choice>
  </mc:AlternateContent>
  <xr:revisionPtr revIDLastSave="0" documentId="13_ncr:1_{20BA8806-E77F-440C-9DC2-6F9479AE7B84}" xr6:coauthVersionLast="47" xr6:coauthVersionMax="47" xr10:uidLastSave="{00000000-0000-0000-0000-000000000000}"/>
  <bookViews>
    <workbookView xWindow="-110" yWindow="-110" windowWidth="22620" windowHeight="13500" firstSheet="7" xr2:uid="{00000000-000D-0000-FFFF-FFFF00000000}"/>
  </bookViews>
  <sheets>
    <sheet name="全服水位控制|waterline1" sheetId="1" r:id="rId1"/>
    <sheet name="Whot水位|waterline2" sheetId="3" r:id="rId2"/>
    <sheet name="Sheet2" sheetId="2" r:id="rId3"/>
    <sheet name="足球水线|waterline_soccer" sheetId="4" r:id="rId4"/>
    <sheet name="whot水线|waterline_whot" sheetId="5" r:id="rId5"/>
    <sheet name="转盘水线|waterline_roulette" sheetId="6" r:id="rId6"/>
    <sheet name="红绿水线|waterline_redorgreen" sheetId="7" r:id="rId7"/>
    <sheet name="骰子水线|waterline_dice" sheetId="8" r:id="rId8"/>
    <sheet name="捕鱼水线|waterline_fish" sheetId="9" r:id="rId9"/>
    <sheet name="ludo水线|waterline_ludo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8" i="9" l="1"/>
  <c r="C107" i="9"/>
  <c r="C106" i="9"/>
  <c r="D105" i="9"/>
  <c r="G105" i="9" s="1"/>
  <c r="C105" i="9"/>
  <c r="C104" i="9"/>
  <c r="D103" i="9"/>
  <c r="G103" i="9" s="1"/>
  <c r="C103" i="9"/>
  <c r="C102" i="9"/>
  <c r="D101" i="9"/>
  <c r="G101" i="9" s="1"/>
  <c r="C101" i="9"/>
  <c r="C100" i="9"/>
  <c r="D99" i="9"/>
  <c r="G99" i="9" s="1"/>
  <c r="C99" i="9"/>
  <c r="C98" i="9"/>
  <c r="C97" i="9"/>
  <c r="C96" i="9"/>
  <c r="D95" i="9"/>
  <c r="G95" i="9" s="1"/>
  <c r="C95" i="9"/>
  <c r="C94" i="9"/>
  <c r="C93" i="9"/>
  <c r="C92" i="9"/>
  <c r="C91" i="9"/>
  <c r="C90" i="9"/>
  <c r="D89" i="9"/>
  <c r="G89" i="9" s="1"/>
  <c r="C89" i="9"/>
  <c r="B89" i="9"/>
  <c r="B90" i="9" s="1"/>
  <c r="C64" i="9" s="1"/>
  <c r="C88" i="9"/>
  <c r="C87" i="9"/>
  <c r="B87" i="9"/>
  <c r="B88" i="9" s="1"/>
  <c r="C62" i="9" s="1"/>
  <c r="C86" i="9"/>
  <c r="D85" i="9"/>
  <c r="G85" i="9" s="1"/>
  <c r="C85" i="9"/>
  <c r="B85" i="9"/>
  <c r="B86" i="9" s="1"/>
  <c r="C60" i="9" s="1"/>
  <c r="C84" i="9"/>
  <c r="B84" i="9"/>
  <c r="D83" i="9"/>
  <c r="G83" i="9" s="1"/>
  <c r="C83" i="9"/>
  <c r="G73" i="9"/>
  <c r="G71" i="9"/>
  <c r="G63" i="9"/>
  <c r="C61" i="9"/>
  <c r="B59" i="9"/>
  <c r="B60" i="9" s="1"/>
  <c r="C58" i="9"/>
  <c r="B58" i="9"/>
  <c r="C57" i="9"/>
  <c r="H56" i="9"/>
  <c r="G55" i="9"/>
  <c r="D55" i="9"/>
  <c r="D81" i="9" s="1"/>
  <c r="D107" i="9" s="1"/>
  <c r="G107" i="9" s="1"/>
  <c r="H54" i="9"/>
  <c r="G53" i="9"/>
  <c r="D53" i="9"/>
  <c r="D79" i="9" s="1"/>
  <c r="G79" i="9" s="1"/>
  <c r="G51" i="9"/>
  <c r="D51" i="9"/>
  <c r="D77" i="9" s="1"/>
  <c r="G77" i="9" s="1"/>
  <c r="G49" i="9"/>
  <c r="D49" i="9"/>
  <c r="D75" i="9" s="1"/>
  <c r="G75" i="9" s="1"/>
  <c r="H48" i="9"/>
  <c r="G47" i="9"/>
  <c r="D47" i="9"/>
  <c r="D73" i="9" s="1"/>
  <c r="G45" i="9"/>
  <c r="D45" i="9"/>
  <c r="D71" i="9" s="1"/>
  <c r="D97" i="9" s="1"/>
  <c r="G97" i="9" s="1"/>
  <c r="H44" i="9"/>
  <c r="G43" i="9"/>
  <c r="D43" i="9"/>
  <c r="D69" i="9" s="1"/>
  <c r="G69" i="9" s="1"/>
  <c r="H42" i="9"/>
  <c r="G41" i="9"/>
  <c r="D41" i="9"/>
  <c r="D67" i="9" s="1"/>
  <c r="D93" i="9" s="1"/>
  <c r="G93" i="9" s="1"/>
  <c r="G39" i="9"/>
  <c r="D39" i="9"/>
  <c r="D65" i="9" s="1"/>
  <c r="D91" i="9" s="1"/>
  <c r="G91" i="9" s="1"/>
  <c r="G37" i="9"/>
  <c r="D37" i="9"/>
  <c r="D63" i="9" s="1"/>
  <c r="H36" i="9"/>
  <c r="G35" i="9"/>
  <c r="D35" i="9"/>
  <c r="D61" i="9" s="1"/>
  <c r="D87" i="9" s="1"/>
  <c r="G87" i="9" s="1"/>
  <c r="B35" i="9"/>
  <c r="B36" i="9" s="1"/>
  <c r="C10" i="9" s="1"/>
  <c r="G33" i="9"/>
  <c r="D33" i="9"/>
  <c r="D59" i="9" s="1"/>
  <c r="G59" i="9" s="1"/>
  <c r="C33" i="9"/>
  <c r="B33" i="9"/>
  <c r="B34" i="9" s="1"/>
  <c r="C8" i="9" s="1"/>
  <c r="C32" i="9"/>
  <c r="B32" i="9"/>
  <c r="C6" i="9" s="1"/>
  <c r="G31" i="9"/>
  <c r="D31" i="9"/>
  <c r="D57" i="9" s="1"/>
  <c r="G57" i="9" s="1"/>
  <c r="C31" i="9"/>
  <c r="H30" i="9"/>
  <c r="G30" i="9"/>
  <c r="E30" i="9"/>
  <c r="E56" i="9" s="1"/>
  <c r="E82" i="9" s="1"/>
  <c r="D30" i="9"/>
  <c r="D56" i="9" s="1"/>
  <c r="E29" i="9"/>
  <c r="D29" i="9"/>
  <c r="G29" i="9" s="1"/>
  <c r="H28" i="9"/>
  <c r="G28" i="9"/>
  <c r="E28" i="9"/>
  <c r="E54" i="9" s="1"/>
  <c r="E80" i="9" s="1"/>
  <c r="D28" i="9"/>
  <c r="D54" i="9" s="1"/>
  <c r="E27" i="9"/>
  <c r="D27" i="9"/>
  <c r="G27" i="9" s="1"/>
  <c r="H26" i="9"/>
  <c r="G26" i="9"/>
  <c r="E26" i="9"/>
  <c r="E52" i="9" s="1"/>
  <c r="E78" i="9" s="1"/>
  <c r="D26" i="9"/>
  <c r="D52" i="9" s="1"/>
  <c r="E25" i="9"/>
  <c r="D25" i="9"/>
  <c r="G25" i="9" s="1"/>
  <c r="H24" i="9"/>
  <c r="G24" i="9"/>
  <c r="E24" i="9"/>
  <c r="E50" i="9" s="1"/>
  <c r="E76" i="9" s="1"/>
  <c r="D24" i="9"/>
  <c r="D50" i="9" s="1"/>
  <c r="E23" i="9"/>
  <c r="D23" i="9"/>
  <c r="G23" i="9" s="1"/>
  <c r="H22" i="9"/>
  <c r="G22" i="9"/>
  <c r="E22" i="9"/>
  <c r="E48" i="9" s="1"/>
  <c r="E74" i="9" s="1"/>
  <c r="D22" i="9"/>
  <c r="D48" i="9" s="1"/>
  <c r="E21" i="9"/>
  <c r="D21" i="9"/>
  <c r="G21" i="9" s="1"/>
  <c r="H20" i="9"/>
  <c r="G20" i="9"/>
  <c r="E20" i="9"/>
  <c r="E46" i="9" s="1"/>
  <c r="E72" i="9" s="1"/>
  <c r="D20" i="9"/>
  <c r="D46" i="9" s="1"/>
  <c r="E19" i="9"/>
  <c r="D19" i="9"/>
  <c r="G19" i="9" s="1"/>
  <c r="H18" i="9"/>
  <c r="G18" i="9"/>
  <c r="E18" i="9"/>
  <c r="E44" i="9" s="1"/>
  <c r="E70" i="9" s="1"/>
  <c r="D18" i="9"/>
  <c r="D44" i="9" s="1"/>
  <c r="E17" i="9"/>
  <c r="D17" i="9"/>
  <c r="G17" i="9" s="1"/>
  <c r="H16" i="9"/>
  <c r="G16" i="9"/>
  <c r="E16" i="9"/>
  <c r="E42" i="9" s="1"/>
  <c r="E68" i="9" s="1"/>
  <c r="D16" i="9"/>
  <c r="D42" i="9" s="1"/>
  <c r="E15" i="9"/>
  <c r="D15" i="9"/>
  <c r="G15" i="9" s="1"/>
  <c r="H14" i="9"/>
  <c r="G14" i="9"/>
  <c r="E14" i="9"/>
  <c r="E40" i="9" s="1"/>
  <c r="E66" i="9" s="1"/>
  <c r="D14" i="9"/>
  <c r="D40" i="9" s="1"/>
  <c r="E13" i="9"/>
  <c r="D13" i="9"/>
  <c r="G13" i="9" s="1"/>
  <c r="H12" i="9"/>
  <c r="G12" i="9"/>
  <c r="E12" i="9"/>
  <c r="E38" i="9" s="1"/>
  <c r="E64" i="9" s="1"/>
  <c r="D12" i="9"/>
  <c r="D38" i="9" s="1"/>
  <c r="E11" i="9"/>
  <c r="D11" i="9"/>
  <c r="G11" i="9" s="1"/>
  <c r="H10" i="9"/>
  <c r="G10" i="9"/>
  <c r="E10" i="9"/>
  <c r="E36" i="9" s="1"/>
  <c r="E62" i="9" s="1"/>
  <c r="D10" i="9"/>
  <c r="D36" i="9" s="1"/>
  <c r="E9" i="9"/>
  <c r="D9" i="9"/>
  <c r="G9" i="9" s="1"/>
  <c r="H8" i="9"/>
  <c r="G8" i="9"/>
  <c r="E8" i="9"/>
  <c r="E34" i="9" s="1"/>
  <c r="E60" i="9" s="1"/>
  <c r="D8" i="9"/>
  <c r="D34" i="9" s="1"/>
  <c r="E7" i="9"/>
  <c r="D7" i="9"/>
  <c r="G7" i="9" s="1"/>
  <c r="C7" i="9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H6" i="9"/>
  <c r="G6" i="9"/>
  <c r="E6" i="9"/>
  <c r="E32" i="9" s="1"/>
  <c r="E58" i="9" s="1"/>
  <c r="D6" i="9"/>
  <c r="D32" i="9" s="1"/>
  <c r="B6" i="9"/>
  <c r="E5" i="9"/>
  <c r="D5" i="9"/>
  <c r="G5" i="9" s="1"/>
  <c r="C5" i="9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B87" i="8"/>
  <c r="B88" i="8" s="1"/>
  <c r="C62" i="8" s="1"/>
  <c r="C86" i="8"/>
  <c r="C85" i="8"/>
  <c r="B85" i="8"/>
  <c r="B86" i="8" s="1"/>
  <c r="C60" i="8" s="1"/>
  <c r="C84" i="8"/>
  <c r="B84" i="8"/>
  <c r="C83" i="8"/>
  <c r="E78" i="8"/>
  <c r="C61" i="8"/>
  <c r="C58" i="8"/>
  <c r="B58" i="8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C57" i="8"/>
  <c r="E56" i="8"/>
  <c r="E82" i="8" s="1"/>
  <c r="E108" i="8" s="1"/>
  <c r="H108" i="8" s="1"/>
  <c r="D56" i="8"/>
  <c r="E54" i="8"/>
  <c r="H54" i="8" s="1"/>
  <c r="E52" i="8"/>
  <c r="H52" i="8" s="1"/>
  <c r="D52" i="8"/>
  <c r="E46" i="8"/>
  <c r="E72" i="8" s="1"/>
  <c r="D46" i="8"/>
  <c r="D44" i="8"/>
  <c r="D70" i="8" s="1"/>
  <c r="D96" i="8" s="1"/>
  <c r="G96" i="8" s="1"/>
  <c r="C42" i="8"/>
  <c r="C40" i="8"/>
  <c r="E39" i="8"/>
  <c r="C38" i="8"/>
  <c r="C36" i="8"/>
  <c r="C34" i="8"/>
  <c r="E33" i="8"/>
  <c r="C32" i="8"/>
  <c r="B32" i="8"/>
  <c r="B33" i="8" s="1"/>
  <c r="C31" i="8"/>
  <c r="G30" i="8"/>
  <c r="E30" i="8"/>
  <c r="H30" i="8" s="1"/>
  <c r="D30" i="8"/>
  <c r="E29" i="8"/>
  <c r="D29" i="8"/>
  <c r="G28" i="8"/>
  <c r="E28" i="8"/>
  <c r="H28" i="8" s="1"/>
  <c r="D28" i="8"/>
  <c r="D54" i="8" s="1"/>
  <c r="E27" i="8"/>
  <c r="D27" i="8"/>
  <c r="G26" i="8"/>
  <c r="E26" i="8"/>
  <c r="H26" i="8" s="1"/>
  <c r="D26" i="8"/>
  <c r="E25" i="8"/>
  <c r="D25" i="8"/>
  <c r="G24" i="8"/>
  <c r="E24" i="8"/>
  <c r="H24" i="8" s="1"/>
  <c r="D24" i="8"/>
  <c r="D50" i="8" s="1"/>
  <c r="E23" i="8"/>
  <c r="D23" i="8"/>
  <c r="G22" i="8"/>
  <c r="E22" i="8"/>
  <c r="E48" i="8" s="1"/>
  <c r="E74" i="8" s="1"/>
  <c r="D22" i="8"/>
  <c r="D48" i="8" s="1"/>
  <c r="D74" i="8" s="1"/>
  <c r="E21" i="8"/>
  <c r="D21" i="8"/>
  <c r="G20" i="8"/>
  <c r="E20" i="8"/>
  <c r="H20" i="8" s="1"/>
  <c r="D20" i="8"/>
  <c r="E19" i="8"/>
  <c r="D19" i="8"/>
  <c r="G18" i="8"/>
  <c r="E18" i="8"/>
  <c r="H18" i="8" s="1"/>
  <c r="D18" i="8"/>
  <c r="E17" i="8"/>
  <c r="H17" i="8" s="1"/>
  <c r="D17" i="8"/>
  <c r="G16" i="8"/>
  <c r="E16" i="8"/>
  <c r="H16" i="8" s="1"/>
  <c r="D16" i="8"/>
  <c r="D42" i="8" s="1"/>
  <c r="E15" i="8"/>
  <c r="H15" i="8" s="1"/>
  <c r="D15" i="8"/>
  <c r="G14" i="8"/>
  <c r="E14" i="8"/>
  <c r="H14" i="8" s="1"/>
  <c r="D14" i="8"/>
  <c r="D40" i="8" s="1"/>
  <c r="E13" i="8"/>
  <c r="H13" i="8" s="1"/>
  <c r="D13" i="8"/>
  <c r="G12" i="8"/>
  <c r="E12" i="8"/>
  <c r="H12" i="8" s="1"/>
  <c r="D12" i="8"/>
  <c r="D38" i="8" s="1"/>
  <c r="E11" i="8"/>
  <c r="H11" i="8" s="1"/>
  <c r="D11" i="8"/>
  <c r="G10" i="8"/>
  <c r="E10" i="8"/>
  <c r="H10" i="8" s="1"/>
  <c r="D10" i="8"/>
  <c r="D36" i="8" s="1"/>
  <c r="E9" i="8"/>
  <c r="D9" i="8"/>
  <c r="G8" i="8"/>
  <c r="E8" i="8"/>
  <c r="H8" i="8" s="1"/>
  <c r="D8" i="8"/>
  <c r="D34" i="8" s="1"/>
  <c r="E7" i="8"/>
  <c r="H7" i="8" s="1"/>
  <c r="D7" i="8"/>
  <c r="G6" i="8"/>
  <c r="E6" i="8"/>
  <c r="H6" i="8" s="1"/>
  <c r="D6" i="8"/>
  <c r="D32" i="8" s="1"/>
  <c r="B6" i="8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E5" i="8"/>
  <c r="H5" i="8" s="1"/>
  <c r="D5" i="8"/>
  <c r="C5" i="8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B84" i="7"/>
  <c r="B85" i="7" s="1"/>
  <c r="B86" i="7" s="1"/>
  <c r="C83" i="7"/>
  <c r="D72" i="7"/>
  <c r="E70" i="7"/>
  <c r="H70" i="7" s="1"/>
  <c r="E61" i="7"/>
  <c r="H61" i="7" s="1"/>
  <c r="C59" i="7"/>
  <c r="B59" i="7"/>
  <c r="B60" i="7" s="1"/>
  <c r="C34" i="7" s="1"/>
  <c r="E58" i="7"/>
  <c r="C58" i="7"/>
  <c r="B58" i="7"/>
  <c r="C57" i="7"/>
  <c r="E55" i="7"/>
  <c r="H55" i="7" s="1"/>
  <c r="E53" i="7"/>
  <c r="H53" i="7" s="1"/>
  <c r="D53" i="7"/>
  <c r="G53" i="7" s="1"/>
  <c r="E51" i="7"/>
  <c r="H51" i="7" s="1"/>
  <c r="E45" i="7"/>
  <c r="H45" i="7" s="1"/>
  <c r="E43" i="7"/>
  <c r="H43" i="7" s="1"/>
  <c r="E39" i="7"/>
  <c r="H39" i="7" s="1"/>
  <c r="E35" i="7"/>
  <c r="H35" i="7" s="1"/>
  <c r="D34" i="7"/>
  <c r="E33" i="7"/>
  <c r="H33" i="7" s="1"/>
  <c r="C33" i="7"/>
  <c r="E32" i="7"/>
  <c r="H32" i="7" s="1"/>
  <c r="C32" i="7"/>
  <c r="B32" i="7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E31" i="7"/>
  <c r="H31" i="7" s="1"/>
  <c r="C31" i="7"/>
  <c r="E30" i="7"/>
  <c r="E56" i="7" s="1"/>
  <c r="D30" i="7"/>
  <c r="D56" i="7" s="1"/>
  <c r="E29" i="7"/>
  <c r="H29" i="7" s="1"/>
  <c r="D29" i="7"/>
  <c r="G29" i="7" s="1"/>
  <c r="E28" i="7"/>
  <c r="E54" i="7" s="1"/>
  <c r="D28" i="7"/>
  <c r="D54" i="7" s="1"/>
  <c r="E27" i="7"/>
  <c r="H27" i="7" s="1"/>
  <c r="D27" i="7"/>
  <c r="G27" i="7" s="1"/>
  <c r="E26" i="7"/>
  <c r="E52" i="7" s="1"/>
  <c r="D26" i="7"/>
  <c r="D52" i="7" s="1"/>
  <c r="E25" i="7"/>
  <c r="H25" i="7" s="1"/>
  <c r="D25" i="7"/>
  <c r="G25" i="7" s="1"/>
  <c r="E24" i="7"/>
  <c r="E50" i="7" s="1"/>
  <c r="H50" i="7" s="1"/>
  <c r="D24" i="7"/>
  <c r="D50" i="7" s="1"/>
  <c r="E23" i="7"/>
  <c r="H23" i="7" s="1"/>
  <c r="D23" i="7"/>
  <c r="G23" i="7" s="1"/>
  <c r="E22" i="7"/>
  <c r="E48" i="7" s="1"/>
  <c r="H48" i="7" s="1"/>
  <c r="D22" i="7"/>
  <c r="G22" i="7" s="1"/>
  <c r="E21" i="7"/>
  <c r="H21" i="7" s="1"/>
  <c r="D21" i="7"/>
  <c r="G21" i="7" s="1"/>
  <c r="E20" i="7"/>
  <c r="E46" i="7" s="1"/>
  <c r="H46" i="7" s="1"/>
  <c r="D20" i="7"/>
  <c r="D46" i="7" s="1"/>
  <c r="G46" i="7" s="1"/>
  <c r="C20" i="7"/>
  <c r="E19" i="7"/>
  <c r="H19" i="7" s="1"/>
  <c r="D19" i="7"/>
  <c r="G19" i="7" s="1"/>
  <c r="E18" i="7"/>
  <c r="E44" i="7" s="1"/>
  <c r="H44" i="7" s="1"/>
  <c r="D18" i="7"/>
  <c r="D44" i="7" s="1"/>
  <c r="C18" i="7"/>
  <c r="E17" i="7"/>
  <c r="H17" i="7" s="1"/>
  <c r="D17" i="7"/>
  <c r="G17" i="7" s="1"/>
  <c r="E16" i="7"/>
  <c r="H16" i="7" s="1"/>
  <c r="D16" i="7"/>
  <c r="G16" i="7" s="1"/>
  <c r="E15" i="7"/>
  <c r="H15" i="7" s="1"/>
  <c r="D15" i="7"/>
  <c r="G15" i="7" s="1"/>
  <c r="C15" i="7"/>
  <c r="E14" i="7"/>
  <c r="E40" i="7" s="1"/>
  <c r="D14" i="7"/>
  <c r="D40" i="7" s="1"/>
  <c r="E13" i="7"/>
  <c r="H13" i="7" s="1"/>
  <c r="D13" i="7"/>
  <c r="G13" i="7" s="1"/>
  <c r="E12" i="7"/>
  <c r="E38" i="7" s="1"/>
  <c r="D12" i="7"/>
  <c r="D38" i="7" s="1"/>
  <c r="E11" i="7"/>
  <c r="H11" i="7" s="1"/>
  <c r="D11" i="7"/>
  <c r="G11" i="7" s="1"/>
  <c r="C11" i="7"/>
  <c r="E10" i="7"/>
  <c r="E36" i="7" s="1"/>
  <c r="D10" i="7"/>
  <c r="D36" i="7" s="1"/>
  <c r="E9" i="7"/>
  <c r="H9" i="7" s="1"/>
  <c r="D9" i="7"/>
  <c r="G9" i="7" s="1"/>
  <c r="C9" i="7"/>
  <c r="E8" i="7"/>
  <c r="H8" i="7" s="1"/>
  <c r="D8" i="7"/>
  <c r="G8" i="7" s="1"/>
  <c r="E7" i="7"/>
  <c r="H7" i="7" s="1"/>
  <c r="D7" i="7"/>
  <c r="G7" i="7" s="1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E6" i="7"/>
  <c r="H6" i="7" s="1"/>
  <c r="D6" i="7"/>
  <c r="G6" i="7" s="1"/>
  <c r="C6" i="7"/>
  <c r="B6" i="7"/>
  <c r="E5" i="7"/>
  <c r="H5" i="7" s="1"/>
  <c r="D5" i="7"/>
  <c r="G5" i="7" s="1"/>
  <c r="C5" i="7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B84" i="6"/>
  <c r="C58" i="6" s="1"/>
  <c r="C83" i="6"/>
  <c r="G73" i="6"/>
  <c r="G59" i="6"/>
  <c r="B58" i="6"/>
  <c r="B59" i="6" s="1"/>
  <c r="G57" i="6"/>
  <c r="C57" i="6"/>
  <c r="G55" i="6"/>
  <c r="D55" i="6"/>
  <c r="D81" i="6" s="1"/>
  <c r="D107" i="6" s="1"/>
  <c r="G107" i="6" s="1"/>
  <c r="H54" i="6"/>
  <c r="G53" i="6"/>
  <c r="D53" i="6"/>
  <c r="D79" i="6" s="1"/>
  <c r="D105" i="6" s="1"/>
  <c r="G105" i="6" s="1"/>
  <c r="G51" i="6"/>
  <c r="D51" i="6"/>
  <c r="D77" i="6" s="1"/>
  <c r="D103" i="6" s="1"/>
  <c r="G103" i="6" s="1"/>
  <c r="H50" i="6"/>
  <c r="G49" i="6"/>
  <c r="D49" i="6"/>
  <c r="D75" i="6" s="1"/>
  <c r="D101" i="6" s="1"/>
  <c r="G101" i="6" s="1"/>
  <c r="H47" i="6"/>
  <c r="G47" i="6"/>
  <c r="D47" i="6"/>
  <c r="D73" i="6" s="1"/>
  <c r="D99" i="6" s="1"/>
  <c r="G99" i="6" s="1"/>
  <c r="G45" i="6"/>
  <c r="D45" i="6"/>
  <c r="D71" i="6" s="1"/>
  <c r="D97" i="6" s="1"/>
  <c r="G97" i="6" s="1"/>
  <c r="G43" i="6"/>
  <c r="D43" i="6"/>
  <c r="D69" i="6" s="1"/>
  <c r="D95" i="6" s="1"/>
  <c r="G95" i="6" s="1"/>
  <c r="H42" i="6"/>
  <c r="G41" i="6"/>
  <c r="D41" i="6"/>
  <c r="D67" i="6" s="1"/>
  <c r="D93" i="6" s="1"/>
  <c r="G93" i="6" s="1"/>
  <c r="G39" i="6"/>
  <c r="D39" i="6"/>
  <c r="D65" i="6" s="1"/>
  <c r="D91" i="6" s="1"/>
  <c r="G91" i="6" s="1"/>
  <c r="H38" i="6"/>
  <c r="G37" i="6"/>
  <c r="D37" i="6"/>
  <c r="D63" i="6" s="1"/>
  <c r="D89" i="6" s="1"/>
  <c r="G89" i="6" s="1"/>
  <c r="G35" i="6"/>
  <c r="D35" i="6"/>
  <c r="D61" i="6" s="1"/>
  <c r="D87" i="6" s="1"/>
  <c r="G87" i="6" s="1"/>
  <c r="G33" i="6"/>
  <c r="D33" i="6"/>
  <c r="D59" i="6" s="1"/>
  <c r="D85" i="6" s="1"/>
  <c r="G85" i="6" s="1"/>
  <c r="C32" i="6"/>
  <c r="B32" i="6"/>
  <c r="B33" i="6" s="1"/>
  <c r="C7" i="6" s="1"/>
  <c r="G31" i="6"/>
  <c r="D31" i="6"/>
  <c r="D57" i="6" s="1"/>
  <c r="D83" i="6" s="1"/>
  <c r="G83" i="6" s="1"/>
  <c r="C31" i="6"/>
  <c r="H30" i="6"/>
  <c r="G30" i="6"/>
  <c r="E30" i="6"/>
  <c r="E56" i="6" s="1"/>
  <c r="E82" i="6" s="1"/>
  <c r="D30" i="6"/>
  <c r="D56" i="6" s="1"/>
  <c r="G29" i="6"/>
  <c r="E29" i="6"/>
  <c r="E55" i="6" s="1"/>
  <c r="E81" i="6" s="1"/>
  <c r="D29" i="6"/>
  <c r="H28" i="6"/>
  <c r="G28" i="6"/>
  <c r="E28" i="6"/>
  <c r="E54" i="6" s="1"/>
  <c r="E80" i="6" s="1"/>
  <c r="D28" i="6"/>
  <c r="D54" i="6" s="1"/>
  <c r="G27" i="6"/>
  <c r="E27" i="6"/>
  <c r="E53" i="6" s="1"/>
  <c r="E79" i="6" s="1"/>
  <c r="D27" i="6"/>
  <c r="H26" i="6"/>
  <c r="G26" i="6"/>
  <c r="E26" i="6"/>
  <c r="E52" i="6" s="1"/>
  <c r="E78" i="6" s="1"/>
  <c r="D26" i="6"/>
  <c r="D52" i="6" s="1"/>
  <c r="G25" i="6"/>
  <c r="E25" i="6"/>
  <c r="D25" i="6"/>
  <c r="H24" i="6"/>
  <c r="G24" i="6"/>
  <c r="E24" i="6"/>
  <c r="E50" i="6" s="1"/>
  <c r="E76" i="6" s="1"/>
  <c r="D24" i="6"/>
  <c r="D50" i="6" s="1"/>
  <c r="H23" i="6"/>
  <c r="G23" i="6"/>
  <c r="E23" i="6"/>
  <c r="E49" i="6" s="1"/>
  <c r="E75" i="6" s="1"/>
  <c r="D23" i="6"/>
  <c r="H22" i="6"/>
  <c r="G22" i="6"/>
  <c r="E22" i="6"/>
  <c r="E48" i="6" s="1"/>
  <c r="E74" i="6" s="1"/>
  <c r="D22" i="6"/>
  <c r="D48" i="6" s="1"/>
  <c r="H21" i="6"/>
  <c r="G21" i="6"/>
  <c r="E21" i="6"/>
  <c r="E47" i="6" s="1"/>
  <c r="E73" i="6" s="1"/>
  <c r="D21" i="6"/>
  <c r="H20" i="6"/>
  <c r="G20" i="6"/>
  <c r="E20" i="6"/>
  <c r="E46" i="6" s="1"/>
  <c r="E72" i="6" s="1"/>
  <c r="D20" i="6"/>
  <c r="D46" i="6" s="1"/>
  <c r="G19" i="6"/>
  <c r="E19" i="6"/>
  <c r="E45" i="6" s="1"/>
  <c r="E71" i="6" s="1"/>
  <c r="D19" i="6"/>
  <c r="H18" i="6"/>
  <c r="G18" i="6"/>
  <c r="E18" i="6"/>
  <c r="E44" i="6" s="1"/>
  <c r="D18" i="6"/>
  <c r="D44" i="6" s="1"/>
  <c r="G17" i="6"/>
  <c r="E17" i="6"/>
  <c r="D17" i="6"/>
  <c r="H16" i="6"/>
  <c r="G16" i="6"/>
  <c r="E16" i="6"/>
  <c r="E42" i="6" s="1"/>
  <c r="E68" i="6" s="1"/>
  <c r="D16" i="6"/>
  <c r="D42" i="6" s="1"/>
  <c r="H15" i="6"/>
  <c r="G15" i="6"/>
  <c r="E15" i="6"/>
  <c r="E41" i="6" s="1"/>
  <c r="E67" i="6" s="1"/>
  <c r="D15" i="6"/>
  <c r="H14" i="6"/>
  <c r="G14" i="6"/>
  <c r="E14" i="6"/>
  <c r="E40" i="6" s="1"/>
  <c r="E66" i="6" s="1"/>
  <c r="D14" i="6"/>
  <c r="D40" i="6" s="1"/>
  <c r="G13" i="6"/>
  <c r="E13" i="6"/>
  <c r="D13" i="6"/>
  <c r="H12" i="6"/>
  <c r="E12" i="6"/>
  <c r="E38" i="6" s="1"/>
  <c r="E64" i="6" s="1"/>
  <c r="D12" i="6"/>
  <c r="G11" i="6"/>
  <c r="E11" i="6"/>
  <c r="E37" i="6" s="1"/>
  <c r="E63" i="6" s="1"/>
  <c r="D11" i="6"/>
  <c r="H10" i="6"/>
  <c r="G10" i="6"/>
  <c r="E10" i="6"/>
  <c r="E36" i="6" s="1"/>
  <c r="E62" i="6" s="1"/>
  <c r="D10" i="6"/>
  <c r="D36" i="6" s="1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G9" i="6"/>
  <c r="E9" i="6"/>
  <c r="E35" i="6" s="1"/>
  <c r="E61" i="6" s="1"/>
  <c r="D9" i="6"/>
  <c r="H8" i="6"/>
  <c r="G8" i="6"/>
  <c r="E8" i="6"/>
  <c r="E34" i="6" s="1"/>
  <c r="E60" i="6" s="1"/>
  <c r="D8" i="6"/>
  <c r="D34" i="6" s="1"/>
  <c r="B8" i="6"/>
  <c r="B9" i="6" s="1"/>
  <c r="H7" i="6"/>
  <c r="G7" i="6"/>
  <c r="E7" i="6"/>
  <c r="E33" i="6" s="1"/>
  <c r="E59" i="6" s="1"/>
  <c r="D7" i="6"/>
  <c r="H6" i="6"/>
  <c r="E6" i="6"/>
  <c r="E32" i="6" s="1"/>
  <c r="D6" i="6"/>
  <c r="D32" i="6" s="1"/>
  <c r="C6" i="6"/>
  <c r="B6" i="6"/>
  <c r="B7" i="6" s="1"/>
  <c r="G5" i="6"/>
  <c r="E5" i="6"/>
  <c r="D5" i="6"/>
  <c r="C5" i="6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B85" i="5"/>
  <c r="C59" i="5" s="1"/>
  <c r="C84" i="5"/>
  <c r="B84" i="5"/>
  <c r="C58" i="5" s="1"/>
  <c r="C83" i="5"/>
  <c r="E61" i="5"/>
  <c r="E87" i="5" s="1"/>
  <c r="H87" i="5" s="1"/>
  <c r="B58" i="5"/>
  <c r="B59" i="5" s="1"/>
  <c r="C57" i="5"/>
  <c r="D55" i="5"/>
  <c r="E49" i="5"/>
  <c r="E46" i="5"/>
  <c r="H46" i="5" s="1"/>
  <c r="E43" i="5"/>
  <c r="E69" i="5" s="1"/>
  <c r="D43" i="5"/>
  <c r="D69" i="5" s="1"/>
  <c r="E40" i="5"/>
  <c r="E37" i="5"/>
  <c r="E63" i="5" s="1"/>
  <c r="E89" i="5" s="1"/>
  <c r="H89" i="5" s="1"/>
  <c r="E36" i="5"/>
  <c r="E35" i="5"/>
  <c r="H35" i="5" s="1"/>
  <c r="D35" i="5"/>
  <c r="D61" i="5" s="1"/>
  <c r="D87" i="5" s="1"/>
  <c r="G87" i="5" s="1"/>
  <c r="E33" i="5"/>
  <c r="E32" i="5"/>
  <c r="B32" i="5"/>
  <c r="D31" i="5"/>
  <c r="D57" i="5" s="1"/>
  <c r="D83" i="5" s="1"/>
  <c r="G83" i="5" s="1"/>
  <c r="C31" i="5"/>
  <c r="E30" i="5"/>
  <c r="D30" i="5"/>
  <c r="H29" i="5"/>
  <c r="E29" i="5"/>
  <c r="E55" i="5" s="1"/>
  <c r="D29" i="5"/>
  <c r="G29" i="5" s="1"/>
  <c r="E28" i="5"/>
  <c r="D28" i="5"/>
  <c r="E27" i="5"/>
  <c r="E53" i="5" s="1"/>
  <c r="D27" i="5"/>
  <c r="D53" i="5" s="1"/>
  <c r="E26" i="5"/>
  <c r="D26" i="5"/>
  <c r="G25" i="5"/>
  <c r="E25" i="5"/>
  <c r="E51" i="5" s="1"/>
  <c r="D25" i="5"/>
  <c r="D51" i="5" s="1"/>
  <c r="E24" i="5"/>
  <c r="D24" i="5"/>
  <c r="H23" i="5"/>
  <c r="G23" i="5"/>
  <c r="E23" i="5"/>
  <c r="D23" i="5"/>
  <c r="D49" i="5" s="1"/>
  <c r="E22" i="5"/>
  <c r="D22" i="5"/>
  <c r="E21" i="5"/>
  <c r="E47" i="5" s="1"/>
  <c r="D21" i="5"/>
  <c r="D47" i="5" s="1"/>
  <c r="E20" i="5"/>
  <c r="H20" i="5" s="1"/>
  <c r="D20" i="5"/>
  <c r="G19" i="5"/>
  <c r="E19" i="5"/>
  <c r="E45" i="5" s="1"/>
  <c r="D19" i="5"/>
  <c r="D45" i="5" s="1"/>
  <c r="E18" i="5"/>
  <c r="H18" i="5" s="1"/>
  <c r="D18" i="5"/>
  <c r="H17" i="5"/>
  <c r="G17" i="5"/>
  <c r="E17" i="5"/>
  <c r="D17" i="5"/>
  <c r="E16" i="5"/>
  <c r="H16" i="5" s="1"/>
  <c r="D16" i="5"/>
  <c r="E15" i="5"/>
  <c r="E41" i="5" s="1"/>
  <c r="D15" i="5"/>
  <c r="D41" i="5" s="1"/>
  <c r="E14" i="5"/>
  <c r="H14" i="5" s="1"/>
  <c r="D14" i="5"/>
  <c r="H13" i="5"/>
  <c r="G13" i="5"/>
  <c r="E13" i="5"/>
  <c r="E39" i="5" s="1"/>
  <c r="D13" i="5"/>
  <c r="D39" i="5" s="1"/>
  <c r="D65" i="5" s="1"/>
  <c r="E12" i="5"/>
  <c r="H12" i="5" s="1"/>
  <c r="D12" i="5"/>
  <c r="B12" i="5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E11" i="5"/>
  <c r="H11" i="5" s="1"/>
  <c r="D11" i="5"/>
  <c r="G11" i="5" s="1"/>
  <c r="E10" i="5"/>
  <c r="H10" i="5" s="1"/>
  <c r="D10" i="5"/>
  <c r="B10" i="5"/>
  <c r="B11" i="5" s="1"/>
  <c r="H9" i="5"/>
  <c r="G9" i="5"/>
  <c r="E9" i="5"/>
  <c r="D9" i="5"/>
  <c r="E8" i="5"/>
  <c r="H8" i="5" s="1"/>
  <c r="D8" i="5"/>
  <c r="B8" i="5"/>
  <c r="B9" i="5" s="1"/>
  <c r="E7" i="5"/>
  <c r="H7" i="5" s="1"/>
  <c r="D7" i="5"/>
  <c r="G7" i="5" s="1"/>
  <c r="E6" i="5"/>
  <c r="H6" i="5" s="1"/>
  <c r="D6" i="5"/>
  <c r="B6" i="5"/>
  <c r="B7" i="5" s="1"/>
  <c r="H5" i="5"/>
  <c r="G5" i="5"/>
  <c r="E5" i="5"/>
  <c r="E31" i="5" s="1"/>
  <c r="D5" i="5"/>
  <c r="C5" i="5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B85" i="4"/>
  <c r="B86" i="4" s="1"/>
  <c r="B87" i="4" s="1"/>
  <c r="D84" i="4"/>
  <c r="G84" i="4" s="1"/>
  <c r="C84" i="4"/>
  <c r="B84" i="4"/>
  <c r="C83" i="4"/>
  <c r="D82" i="4"/>
  <c r="G82" i="4" s="1"/>
  <c r="D80" i="4"/>
  <c r="G80" i="4" s="1"/>
  <c r="G60" i="4"/>
  <c r="C60" i="4"/>
  <c r="G59" i="4"/>
  <c r="C58" i="4"/>
  <c r="B58" i="4"/>
  <c r="B59" i="4" s="1"/>
  <c r="C57" i="4"/>
  <c r="G56" i="4"/>
  <c r="E56" i="4"/>
  <c r="H56" i="4" s="1"/>
  <c r="D56" i="4"/>
  <c r="G55" i="4"/>
  <c r="E55" i="4"/>
  <c r="D55" i="4"/>
  <c r="D81" i="4" s="1"/>
  <c r="G54" i="4"/>
  <c r="E54" i="4"/>
  <c r="H54" i="4" s="1"/>
  <c r="D54" i="4"/>
  <c r="G53" i="4"/>
  <c r="E53" i="4"/>
  <c r="D53" i="4"/>
  <c r="D79" i="4" s="1"/>
  <c r="D105" i="4" s="1"/>
  <c r="G105" i="4" s="1"/>
  <c r="G52" i="4"/>
  <c r="E52" i="4"/>
  <c r="H52" i="4" s="1"/>
  <c r="D52" i="4"/>
  <c r="D78" i="4" s="1"/>
  <c r="G51" i="4"/>
  <c r="E51" i="4"/>
  <c r="D51" i="4"/>
  <c r="D77" i="4" s="1"/>
  <c r="G50" i="4"/>
  <c r="E50" i="4"/>
  <c r="H50" i="4" s="1"/>
  <c r="D50" i="4"/>
  <c r="D76" i="4" s="1"/>
  <c r="G49" i="4"/>
  <c r="E49" i="4"/>
  <c r="D49" i="4"/>
  <c r="D75" i="4" s="1"/>
  <c r="G48" i="4"/>
  <c r="E48" i="4"/>
  <c r="H48" i="4" s="1"/>
  <c r="D48" i="4"/>
  <c r="D74" i="4" s="1"/>
  <c r="G47" i="4"/>
  <c r="E47" i="4"/>
  <c r="D47" i="4"/>
  <c r="D73" i="4" s="1"/>
  <c r="G46" i="4"/>
  <c r="E46" i="4"/>
  <c r="H46" i="4" s="1"/>
  <c r="D46" i="4"/>
  <c r="D72" i="4" s="1"/>
  <c r="G45" i="4"/>
  <c r="E45" i="4"/>
  <c r="D45" i="4"/>
  <c r="D71" i="4" s="1"/>
  <c r="G44" i="4"/>
  <c r="E44" i="4"/>
  <c r="H44" i="4" s="1"/>
  <c r="D44" i="4"/>
  <c r="D70" i="4" s="1"/>
  <c r="G43" i="4"/>
  <c r="E43" i="4"/>
  <c r="D43" i="4"/>
  <c r="D69" i="4" s="1"/>
  <c r="G42" i="4"/>
  <c r="E42" i="4"/>
  <c r="H42" i="4" s="1"/>
  <c r="D42" i="4"/>
  <c r="D68" i="4" s="1"/>
  <c r="G41" i="4"/>
  <c r="E41" i="4"/>
  <c r="D41" i="4"/>
  <c r="D67" i="4" s="1"/>
  <c r="G40" i="4"/>
  <c r="E40" i="4"/>
  <c r="H40" i="4" s="1"/>
  <c r="D40" i="4"/>
  <c r="D66" i="4" s="1"/>
  <c r="G39" i="4"/>
  <c r="E39" i="4"/>
  <c r="D39" i="4"/>
  <c r="D65" i="4" s="1"/>
  <c r="G38" i="4"/>
  <c r="E38" i="4"/>
  <c r="H38" i="4" s="1"/>
  <c r="D38" i="4"/>
  <c r="D64" i="4" s="1"/>
  <c r="G37" i="4"/>
  <c r="E37" i="4"/>
  <c r="D37" i="4"/>
  <c r="D63" i="4" s="1"/>
  <c r="G36" i="4"/>
  <c r="E36" i="4"/>
  <c r="H36" i="4" s="1"/>
  <c r="D36" i="4"/>
  <c r="D62" i="4" s="1"/>
  <c r="G35" i="4"/>
  <c r="E35" i="4"/>
  <c r="D35" i="4"/>
  <c r="D61" i="4" s="1"/>
  <c r="G34" i="4"/>
  <c r="E34" i="4"/>
  <c r="H34" i="4" s="1"/>
  <c r="D34" i="4"/>
  <c r="D60" i="4" s="1"/>
  <c r="D86" i="4" s="1"/>
  <c r="G86" i="4" s="1"/>
  <c r="G33" i="4"/>
  <c r="E33" i="4"/>
  <c r="D33" i="4"/>
  <c r="D59" i="4" s="1"/>
  <c r="D85" i="4" s="1"/>
  <c r="G85" i="4" s="1"/>
  <c r="G32" i="4"/>
  <c r="E32" i="4"/>
  <c r="H32" i="4" s="1"/>
  <c r="D32" i="4"/>
  <c r="D58" i="4" s="1"/>
  <c r="G58" i="4" s="1"/>
  <c r="B32" i="4"/>
  <c r="B33" i="4" s="1"/>
  <c r="G31" i="4"/>
  <c r="E31" i="4"/>
  <c r="D31" i="4"/>
  <c r="D57" i="4" s="1"/>
  <c r="C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B9" i="4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H8" i="4"/>
  <c r="G8" i="4"/>
  <c r="H7" i="4"/>
  <c r="G7" i="4"/>
  <c r="H6" i="4"/>
  <c r="G6" i="4"/>
  <c r="C6" i="4"/>
  <c r="B6" i="4"/>
  <c r="B7" i="4" s="1"/>
  <c r="B8" i="4" s="1"/>
  <c r="H5" i="4"/>
  <c r="G5" i="4"/>
  <c r="C5" i="4"/>
  <c r="I20" i="2"/>
  <c r="I19" i="2"/>
  <c r="I18" i="2"/>
  <c r="I17" i="2"/>
  <c r="I16" i="2"/>
  <c r="I15" i="2"/>
  <c r="I14" i="2"/>
  <c r="I13" i="2"/>
  <c r="I12" i="2"/>
  <c r="I11" i="2"/>
  <c r="I10" i="2"/>
  <c r="I9" i="2"/>
  <c r="L108" i="3"/>
  <c r="K108" i="3"/>
  <c r="G108" i="3"/>
  <c r="F108" i="3"/>
  <c r="D108" i="3"/>
  <c r="L107" i="3"/>
  <c r="K107" i="3" s="1"/>
  <c r="G107" i="3" s="1"/>
  <c r="D107" i="3"/>
  <c r="L106" i="3"/>
  <c r="K106" i="3" s="1"/>
  <c r="G106" i="3" s="1"/>
  <c r="D106" i="3"/>
  <c r="L105" i="3"/>
  <c r="K105" i="3"/>
  <c r="G105" i="3" s="1"/>
  <c r="D105" i="3"/>
  <c r="L104" i="3"/>
  <c r="K104" i="3"/>
  <c r="G104" i="3" s="1"/>
  <c r="D104" i="3"/>
  <c r="L103" i="3"/>
  <c r="K103" i="3"/>
  <c r="G103" i="3" s="1"/>
  <c r="D103" i="3"/>
  <c r="L102" i="3"/>
  <c r="K102" i="3"/>
  <c r="G102" i="3"/>
  <c r="D102" i="3"/>
  <c r="L101" i="3"/>
  <c r="K101" i="3"/>
  <c r="G101" i="3" s="1"/>
  <c r="D101" i="3"/>
  <c r="L100" i="3"/>
  <c r="K100" i="3"/>
  <c r="G100" i="3"/>
  <c r="D100" i="3"/>
  <c r="L99" i="3"/>
  <c r="K99" i="3" s="1"/>
  <c r="G99" i="3" s="1"/>
  <c r="D99" i="3"/>
  <c r="L98" i="3"/>
  <c r="K98" i="3" s="1"/>
  <c r="G98" i="3" s="1"/>
  <c r="D98" i="3"/>
  <c r="L97" i="3"/>
  <c r="K97" i="3" s="1"/>
  <c r="G97" i="3" s="1"/>
  <c r="D97" i="3"/>
  <c r="L96" i="3"/>
  <c r="K96" i="3" s="1"/>
  <c r="G96" i="3" s="1"/>
  <c r="D96" i="3"/>
  <c r="L95" i="3"/>
  <c r="K95" i="3"/>
  <c r="G95" i="3" s="1"/>
  <c r="D95" i="3"/>
  <c r="L94" i="3"/>
  <c r="K94" i="3" s="1"/>
  <c r="G94" i="3" s="1"/>
  <c r="D94" i="3"/>
  <c r="L93" i="3"/>
  <c r="K93" i="3"/>
  <c r="G93" i="3"/>
  <c r="D93" i="3"/>
  <c r="L92" i="3"/>
  <c r="K92" i="3"/>
  <c r="G92" i="3"/>
  <c r="D92" i="3"/>
  <c r="L91" i="3"/>
  <c r="K91" i="3" s="1"/>
  <c r="G91" i="3" s="1"/>
  <c r="D91" i="3"/>
  <c r="L90" i="3"/>
  <c r="K90" i="3" s="1"/>
  <c r="G90" i="3" s="1"/>
  <c r="D90" i="3"/>
  <c r="L89" i="3"/>
  <c r="K89" i="3" s="1"/>
  <c r="G89" i="3" s="1"/>
  <c r="D89" i="3"/>
  <c r="L88" i="3"/>
  <c r="K88" i="3"/>
  <c r="G88" i="3" s="1"/>
  <c r="D88" i="3"/>
  <c r="L87" i="3"/>
  <c r="K87" i="3"/>
  <c r="G87" i="3" s="1"/>
  <c r="D87" i="3"/>
  <c r="L86" i="3"/>
  <c r="K86" i="3"/>
  <c r="G86" i="3"/>
  <c r="D86" i="3"/>
  <c r="L85" i="3"/>
  <c r="K85" i="3"/>
  <c r="G85" i="3" s="1"/>
  <c r="D85" i="3"/>
  <c r="C85" i="3"/>
  <c r="C86" i="3" s="1"/>
  <c r="C87" i="3" s="1"/>
  <c r="C88" i="3" s="1"/>
  <c r="L84" i="3"/>
  <c r="K84" i="3"/>
  <c r="G84" i="3"/>
  <c r="D84" i="3"/>
  <c r="C84" i="3"/>
  <c r="L83" i="3"/>
  <c r="K83" i="3" s="1"/>
  <c r="G83" i="3" s="1"/>
  <c r="D83" i="3"/>
  <c r="L82" i="3"/>
  <c r="K82" i="3"/>
  <c r="G82" i="3" s="1"/>
  <c r="L81" i="3"/>
  <c r="K81" i="3" s="1"/>
  <c r="G81" i="3" s="1"/>
  <c r="L80" i="3"/>
  <c r="K80" i="3"/>
  <c r="G80" i="3"/>
  <c r="L79" i="3"/>
  <c r="K79" i="3"/>
  <c r="G79" i="3" s="1"/>
  <c r="L78" i="3"/>
  <c r="K78" i="3" s="1"/>
  <c r="G78" i="3" s="1"/>
  <c r="L77" i="3"/>
  <c r="K77" i="3"/>
  <c r="G77" i="3"/>
  <c r="L76" i="3"/>
  <c r="K76" i="3" s="1"/>
  <c r="G76" i="3"/>
  <c r="E76" i="3"/>
  <c r="L75" i="3"/>
  <c r="K75" i="3" s="1"/>
  <c r="G75" i="3" s="1"/>
  <c r="L74" i="3"/>
  <c r="K74" i="3"/>
  <c r="G74" i="3" s="1"/>
  <c r="L73" i="3"/>
  <c r="K73" i="3"/>
  <c r="G73" i="3"/>
  <c r="L72" i="3"/>
  <c r="K72" i="3" s="1"/>
  <c r="G72" i="3" s="1"/>
  <c r="L71" i="3"/>
  <c r="K71" i="3"/>
  <c r="G71" i="3"/>
  <c r="L70" i="3"/>
  <c r="K70" i="3"/>
  <c r="G70" i="3"/>
  <c r="L69" i="3"/>
  <c r="K69" i="3"/>
  <c r="G69" i="3"/>
  <c r="L68" i="3"/>
  <c r="K68" i="3" s="1"/>
  <c r="G68" i="3" s="1"/>
  <c r="L67" i="3"/>
  <c r="K67" i="3" s="1"/>
  <c r="G67" i="3" s="1"/>
  <c r="L66" i="3"/>
  <c r="K66" i="3" s="1"/>
  <c r="G66" i="3" s="1"/>
  <c r="L65" i="3"/>
  <c r="K65" i="3"/>
  <c r="G65" i="3" s="1"/>
  <c r="L64" i="3"/>
  <c r="K64" i="3" s="1"/>
  <c r="G64" i="3" s="1"/>
  <c r="L63" i="3"/>
  <c r="K63" i="3"/>
  <c r="G63" i="3"/>
  <c r="L62" i="3"/>
  <c r="K62" i="3"/>
  <c r="G62" i="3" s="1"/>
  <c r="L61" i="3"/>
  <c r="K61" i="3"/>
  <c r="G61" i="3" s="1"/>
  <c r="D61" i="3"/>
  <c r="L60" i="3"/>
  <c r="K60" i="3" s="1"/>
  <c r="G60" i="3" s="1"/>
  <c r="L59" i="3"/>
  <c r="K59" i="3"/>
  <c r="G59" i="3" s="1"/>
  <c r="L58" i="3"/>
  <c r="K58" i="3" s="1"/>
  <c r="G58" i="3" s="1"/>
  <c r="D58" i="3"/>
  <c r="C58" i="3"/>
  <c r="C59" i="3" s="1"/>
  <c r="L57" i="3"/>
  <c r="K57" i="3"/>
  <c r="G57" i="3" s="1"/>
  <c r="D57" i="3"/>
  <c r="L56" i="3"/>
  <c r="K56" i="3" s="1"/>
  <c r="G56" i="3" s="1"/>
  <c r="L55" i="3"/>
  <c r="K55" i="3"/>
  <c r="G55" i="3"/>
  <c r="L54" i="3"/>
  <c r="K54" i="3"/>
  <c r="G54" i="3"/>
  <c r="L53" i="3"/>
  <c r="K53" i="3" s="1"/>
  <c r="G53" i="3"/>
  <c r="E53" i="3"/>
  <c r="E79" i="3" s="1"/>
  <c r="E105" i="3" s="1"/>
  <c r="F104" i="3" s="1"/>
  <c r="L52" i="3"/>
  <c r="K52" i="3" s="1"/>
  <c r="G52" i="3" s="1"/>
  <c r="L51" i="3"/>
  <c r="K51" i="3" s="1"/>
  <c r="G51" i="3" s="1"/>
  <c r="L50" i="3"/>
  <c r="K50" i="3"/>
  <c r="G50" i="3" s="1"/>
  <c r="F50" i="3"/>
  <c r="L49" i="3"/>
  <c r="K49" i="3" s="1"/>
  <c r="G49" i="3" s="1"/>
  <c r="F49" i="3"/>
  <c r="L48" i="3"/>
  <c r="K48" i="3" s="1"/>
  <c r="G48" i="3" s="1"/>
  <c r="L47" i="3"/>
  <c r="K47" i="3"/>
  <c r="G47" i="3" s="1"/>
  <c r="L46" i="3"/>
  <c r="K46" i="3"/>
  <c r="G46" i="3" s="1"/>
  <c r="L45" i="3"/>
  <c r="K45" i="3"/>
  <c r="G45" i="3" s="1"/>
  <c r="L44" i="3"/>
  <c r="K44" i="3"/>
  <c r="G44" i="3" s="1"/>
  <c r="L43" i="3"/>
  <c r="K43" i="3" s="1"/>
  <c r="G43" i="3" s="1"/>
  <c r="E43" i="3"/>
  <c r="F42" i="3" s="1"/>
  <c r="L42" i="3"/>
  <c r="K42" i="3" s="1"/>
  <c r="G42" i="3" s="1"/>
  <c r="E42" i="3"/>
  <c r="E68" i="3" s="1"/>
  <c r="L41" i="3"/>
  <c r="K41" i="3"/>
  <c r="G41" i="3" s="1"/>
  <c r="E41" i="3"/>
  <c r="F40" i="3" s="1"/>
  <c r="L40" i="3"/>
  <c r="K40" i="3"/>
  <c r="G40" i="3" s="1"/>
  <c r="L39" i="3"/>
  <c r="K39" i="3"/>
  <c r="G39" i="3" s="1"/>
  <c r="L38" i="3"/>
  <c r="K38" i="3"/>
  <c r="G38" i="3" s="1"/>
  <c r="L37" i="3"/>
  <c r="K37" i="3"/>
  <c r="G37" i="3"/>
  <c r="L36" i="3"/>
  <c r="K36" i="3"/>
  <c r="G36" i="3" s="1"/>
  <c r="E36" i="3"/>
  <c r="F35" i="3" s="1"/>
  <c r="L35" i="3"/>
  <c r="K35" i="3"/>
  <c r="G35" i="3" s="1"/>
  <c r="E35" i="3"/>
  <c r="E61" i="3" s="1"/>
  <c r="L34" i="3"/>
  <c r="K34" i="3" s="1"/>
  <c r="G34" i="3" s="1"/>
  <c r="F34" i="3"/>
  <c r="E34" i="3"/>
  <c r="E60" i="3" s="1"/>
  <c r="C34" i="3"/>
  <c r="D8" i="3" s="1"/>
  <c r="L33" i="3"/>
  <c r="K33" i="3" s="1"/>
  <c r="G33" i="3" s="1"/>
  <c r="C33" i="3"/>
  <c r="D7" i="3" s="1"/>
  <c r="L32" i="3"/>
  <c r="K32" i="3" s="1"/>
  <c r="G32" i="3" s="1"/>
  <c r="D32" i="3"/>
  <c r="C32" i="3"/>
  <c r="L31" i="3"/>
  <c r="K31" i="3" s="1"/>
  <c r="G31" i="3"/>
  <c r="D31" i="3"/>
  <c r="L30" i="3"/>
  <c r="K30" i="3"/>
  <c r="G30" i="3"/>
  <c r="E30" i="3"/>
  <c r="E56" i="3" s="1"/>
  <c r="E82" i="3" s="1"/>
  <c r="L29" i="3"/>
  <c r="K29" i="3"/>
  <c r="G29" i="3" s="1"/>
  <c r="F29" i="3"/>
  <c r="E29" i="3"/>
  <c r="F28" i="3" s="1"/>
  <c r="L28" i="3"/>
  <c r="K28" i="3"/>
  <c r="G28" i="3" s="1"/>
  <c r="E28" i="3"/>
  <c r="E54" i="3" s="1"/>
  <c r="L27" i="3"/>
  <c r="K27" i="3" s="1"/>
  <c r="G27" i="3" s="1"/>
  <c r="F27" i="3"/>
  <c r="E27" i="3"/>
  <c r="F26" i="3" s="1"/>
  <c r="L26" i="3"/>
  <c r="K26" i="3" s="1"/>
  <c r="G26" i="3" s="1"/>
  <c r="E26" i="3"/>
  <c r="E52" i="3" s="1"/>
  <c r="L25" i="3"/>
  <c r="K25" i="3" s="1"/>
  <c r="G25" i="3" s="1"/>
  <c r="F25" i="3"/>
  <c r="E25" i="3"/>
  <c r="E51" i="3" s="1"/>
  <c r="E77" i="3" s="1"/>
  <c r="L24" i="3"/>
  <c r="K24" i="3" s="1"/>
  <c r="G24" i="3"/>
  <c r="F24" i="3"/>
  <c r="E24" i="3"/>
  <c r="E50" i="3" s="1"/>
  <c r="L23" i="3"/>
  <c r="K23" i="3"/>
  <c r="G23" i="3"/>
  <c r="F23" i="3"/>
  <c r="E23" i="3"/>
  <c r="E49" i="3" s="1"/>
  <c r="L22" i="3"/>
  <c r="K22" i="3" s="1"/>
  <c r="G22" i="3" s="1"/>
  <c r="F22" i="3"/>
  <c r="E22" i="3"/>
  <c r="L21" i="3"/>
  <c r="K21" i="3" s="1"/>
  <c r="G21" i="3" s="1"/>
  <c r="E21" i="3"/>
  <c r="E47" i="3" s="1"/>
  <c r="L20" i="3"/>
  <c r="K20" i="3" s="1"/>
  <c r="G20" i="3" s="1"/>
  <c r="E20" i="3"/>
  <c r="F19" i="3" s="1"/>
  <c r="L19" i="3"/>
  <c r="K19" i="3" s="1"/>
  <c r="G19" i="3" s="1"/>
  <c r="E19" i="3"/>
  <c r="F18" i="3" s="1"/>
  <c r="L18" i="3"/>
  <c r="K18" i="3"/>
  <c r="G18" i="3" s="1"/>
  <c r="E18" i="3"/>
  <c r="F17" i="3" s="1"/>
  <c r="L17" i="3"/>
  <c r="K17" i="3"/>
  <c r="G17" i="3" s="1"/>
  <c r="E17" i="3"/>
  <c r="L16" i="3"/>
  <c r="K16" i="3"/>
  <c r="G16" i="3" s="1"/>
  <c r="F16" i="3"/>
  <c r="E16" i="3"/>
  <c r="L15" i="3"/>
  <c r="K15" i="3"/>
  <c r="G15" i="3" s="1"/>
  <c r="F15" i="3"/>
  <c r="E15" i="3"/>
  <c r="L14" i="3"/>
  <c r="K14" i="3"/>
  <c r="G14" i="3"/>
  <c r="F14" i="3"/>
  <c r="E14" i="3"/>
  <c r="E40" i="3" s="1"/>
  <c r="L13" i="3"/>
  <c r="K13" i="3"/>
  <c r="G13" i="3" s="1"/>
  <c r="F13" i="3"/>
  <c r="E13" i="3"/>
  <c r="F12" i="3" s="1"/>
  <c r="L12" i="3"/>
  <c r="K12" i="3"/>
  <c r="G12" i="3" s="1"/>
  <c r="E12" i="3"/>
  <c r="E38" i="3" s="1"/>
  <c r="L11" i="3"/>
  <c r="K11" i="3" s="1"/>
  <c r="G11" i="3" s="1"/>
  <c r="F11" i="3"/>
  <c r="E11" i="3"/>
  <c r="F10" i="3" s="1"/>
  <c r="L10" i="3"/>
  <c r="K10" i="3" s="1"/>
  <c r="G10" i="3" s="1"/>
  <c r="E10" i="3"/>
  <c r="L9" i="3"/>
  <c r="K9" i="3" s="1"/>
  <c r="G9" i="3" s="1"/>
  <c r="F9" i="3"/>
  <c r="E9" i="3"/>
  <c r="L8" i="3"/>
  <c r="K8" i="3" s="1"/>
  <c r="G8" i="3" s="1"/>
  <c r="F8" i="3"/>
  <c r="E8" i="3"/>
  <c r="L7" i="3"/>
  <c r="K7" i="3"/>
  <c r="G7" i="3"/>
  <c r="F7" i="3"/>
  <c r="E7" i="3"/>
  <c r="E33" i="3" s="1"/>
  <c r="C7" i="3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L6" i="3"/>
  <c r="K6" i="3" s="1"/>
  <c r="G6" i="3" s="1"/>
  <c r="F6" i="3"/>
  <c r="E6" i="3"/>
  <c r="D6" i="3"/>
  <c r="C6" i="3"/>
  <c r="L5" i="3"/>
  <c r="K5" i="3" s="1"/>
  <c r="G5" i="3" s="1"/>
  <c r="E5" i="3"/>
  <c r="E31" i="3" s="1"/>
  <c r="D5" i="3"/>
  <c r="AC212" i="1"/>
  <c r="AD212" i="1" s="1"/>
  <c r="AB212" i="1"/>
  <c r="AA212" i="1"/>
  <c r="Y212" i="1"/>
  <c r="Z212" i="1" s="1"/>
  <c r="X212" i="1"/>
  <c r="W212" i="1"/>
  <c r="U212" i="1"/>
  <c r="K212" i="1"/>
  <c r="H212" i="1"/>
  <c r="F212" i="1"/>
  <c r="D212" i="1"/>
  <c r="AD211" i="1"/>
  <c r="AC211" i="1"/>
  <c r="AA211" i="1"/>
  <c r="Y211" i="1"/>
  <c r="Z211" i="1" s="1"/>
  <c r="W211" i="1"/>
  <c r="F107" i="4" s="1"/>
  <c r="U211" i="1"/>
  <c r="K211" i="1"/>
  <c r="H211" i="1"/>
  <c r="G211" i="1"/>
  <c r="D211" i="1"/>
  <c r="AC210" i="1"/>
  <c r="AD210" i="1" s="1"/>
  <c r="AA210" i="1"/>
  <c r="Y210" i="1"/>
  <c r="Z210" i="1" s="1"/>
  <c r="X210" i="1"/>
  <c r="W210" i="1"/>
  <c r="U210" i="1"/>
  <c r="H210" i="1"/>
  <c r="D210" i="1"/>
  <c r="AD209" i="1"/>
  <c r="AC209" i="1"/>
  <c r="AA209" i="1"/>
  <c r="Z209" i="1"/>
  <c r="Y209" i="1"/>
  <c r="W209" i="1"/>
  <c r="U209" i="1"/>
  <c r="K209" i="1" s="1"/>
  <c r="G209" i="1"/>
  <c r="D209" i="1"/>
  <c r="AC208" i="1"/>
  <c r="AD208" i="1" s="1"/>
  <c r="AA208" i="1"/>
  <c r="H208" i="1" s="1"/>
  <c r="Y208" i="1"/>
  <c r="Z208" i="1" s="1"/>
  <c r="W208" i="1"/>
  <c r="U208" i="1"/>
  <c r="K208" i="1"/>
  <c r="D208" i="1"/>
  <c r="AC207" i="1"/>
  <c r="AD207" i="1" s="1"/>
  <c r="AA207" i="1"/>
  <c r="Z207" i="1"/>
  <c r="Y207" i="1"/>
  <c r="W207" i="1"/>
  <c r="V207" i="1"/>
  <c r="U207" i="1"/>
  <c r="H207" i="1"/>
  <c r="D207" i="1"/>
  <c r="AC206" i="1"/>
  <c r="AD206" i="1" s="1"/>
  <c r="AB206" i="1"/>
  <c r="AA206" i="1"/>
  <c r="Y206" i="1"/>
  <c r="Z206" i="1" s="1"/>
  <c r="W206" i="1"/>
  <c r="U206" i="1"/>
  <c r="K206" i="1" s="1"/>
  <c r="H206" i="1"/>
  <c r="D206" i="1"/>
  <c r="AC205" i="1"/>
  <c r="AD205" i="1" s="1"/>
  <c r="AA205" i="1"/>
  <c r="Y205" i="1"/>
  <c r="Z205" i="1" s="1"/>
  <c r="W205" i="1"/>
  <c r="V205" i="1"/>
  <c r="U205" i="1"/>
  <c r="K205" i="1"/>
  <c r="D205" i="1"/>
  <c r="AC204" i="1"/>
  <c r="AD204" i="1" s="1"/>
  <c r="AB204" i="1"/>
  <c r="AA204" i="1"/>
  <c r="Y204" i="1"/>
  <c r="Z204" i="1" s="1"/>
  <c r="X204" i="1"/>
  <c r="W204" i="1"/>
  <c r="U204" i="1"/>
  <c r="K204" i="1"/>
  <c r="D204" i="1"/>
  <c r="AD203" i="1"/>
  <c r="AC203" i="1"/>
  <c r="AA203" i="1"/>
  <c r="Y203" i="1"/>
  <c r="Z203" i="1" s="1"/>
  <c r="W203" i="1"/>
  <c r="U203" i="1"/>
  <c r="K203" i="1"/>
  <c r="H203" i="1"/>
  <c r="G203" i="1"/>
  <c r="D203" i="1"/>
  <c r="AC202" i="1"/>
  <c r="AD202" i="1" s="1"/>
  <c r="AA202" i="1"/>
  <c r="Y202" i="1"/>
  <c r="Z202" i="1" s="1"/>
  <c r="X202" i="1"/>
  <c r="W202" i="1"/>
  <c r="U202" i="1"/>
  <c r="H202" i="1"/>
  <c r="D202" i="1"/>
  <c r="AD201" i="1"/>
  <c r="AC201" i="1"/>
  <c r="AA201" i="1"/>
  <c r="Z201" i="1"/>
  <c r="Y201" i="1"/>
  <c r="W201" i="1"/>
  <c r="I97" i="4" s="1"/>
  <c r="U201" i="1"/>
  <c r="K201" i="1" s="1"/>
  <c r="G201" i="1"/>
  <c r="D201" i="1"/>
  <c r="AC200" i="1"/>
  <c r="AD200" i="1" s="1"/>
  <c r="AA200" i="1"/>
  <c r="H200" i="1" s="1"/>
  <c r="Y200" i="1"/>
  <c r="Z200" i="1" s="1"/>
  <c r="W200" i="1"/>
  <c r="U200" i="1"/>
  <c r="K200" i="1"/>
  <c r="D200" i="1"/>
  <c r="AC199" i="1"/>
  <c r="AD199" i="1" s="1"/>
  <c r="AA199" i="1"/>
  <c r="Z199" i="1"/>
  <c r="Y199" i="1"/>
  <c r="W199" i="1"/>
  <c r="V199" i="1"/>
  <c r="U199" i="1"/>
  <c r="H199" i="1"/>
  <c r="D199" i="1"/>
  <c r="AC198" i="1"/>
  <c r="AD198" i="1" s="1"/>
  <c r="AB198" i="1"/>
  <c r="AA198" i="1"/>
  <c r="Y198" i="1"/>
  <c r="Z198" i="1" s="1"/>
  <c r="W198" i="1"/>
  <c r="G198" i="1" s="1"/>
  <c r="U198" i="1"/>
  <c r="H198" i="1"/>
  <c r="D198" i="1"/>
  <c r="AC197" i="1"/>
  <c r="AD197" i="1" s="1"/>
  <c r="AA197" i="1"/>
  <c r="Y197" i="1"/>
  <c r="Z197" i="1" s="1"/>
  <c r="W197" i="1"/>
  <c r="V197" i="1"/>
  <c r="U197" i="1"/>
  <c r="K197" i="1"/>
  <c r="D197" i="1"/>
  <c r="AC196" i="1"/>
  <c r="AD196" i="1" s="1"/>
  <c r="AB196" i="1"/>
  <c r="AA196" i="1"/>
  <c r="Y196" i="1"/>
  <c r="Z196" i="1" s="1"/>
  <c r="X196" i="1"/>
  <c r="W196" i="1"/>
  <c r="U196" i="1"/>
  <c r="K196" i="1" s="1"/>
  <c r="D196" i="1"/>
  <c r="AD195" i="1"/>
  <c r="AC195" i="1"/>
  <c r="AA195" i="1"/>
  <c r="Y195" i="1"/>
  <c r="Z195" i="1" s="1"/>
  <c r="W195" i="1"/>
  <c r="G195" i="1" s="1"/>
  <c r="U195" i="1"/>
  <c r="K195" i="1"/>
  <c r="H195" i="1"/>
  <c r="D195" i="1"/>
  <c r="AC194" i="1"/>
  <c r="AD194" i="1" s="1"/>
  <c r="AA194" i="1"/>
  <c r="Y194" i="1"/>
  <c r="Z194" i="1" s="1"/>
  <c r="X194" i="1"/>
  <c r="W194" i="1"/>
  <c r="U194" i="1"/>
  <c r="H194" i="1"/>
  <c r="D194" i="1"/>
  <c r="AD193" i="1"/>
  <c r="AC193" i="1"/>
  <c r="AA193" i="1"/>
  <c r="G193" i="1" s="1"/>
  <c r="Z193" i="1"/>
  <c r="Y193" i="1"/>
  <c r="W193" i="1"/>
  <c r="U193" i="1"/>
  <c r="K193" i="1" s="1"/>
  <c r="D193" i="1"/>
  <c r="AC192" i="1"/>
  <c r="AD192" i="1" s="1"/>
  <c r="AA192" i="1"/>
  <c r="H192" i="1" s="1"/>
  <c r="Y192" i="1"/>
  <c r="Z192" i="1" s="1"/>
  <c r="W192" i="1"/>
  <c r="U192" i="1"/>
  <c r="K192" i="1"/>
  <c r="D192" i="1"/>
  <c r="AC191" i="1"/>
  <c r="AD191" i="1" s="1"/>
  <c r="AA191" i="1"/>
  <c r="Z191" i="1"/>
  <c r="Y191" i="1"/>
  <c r="W191" i="1"/>
  <c r="V191" i="1"/>
  <c r="U191" i="1"/>
  <c r="H191" i="1"/>
  <c r="D191" i="1"/>
  <c r="AC190" i="1"/>
  <c r="AD190" i="1" s="1"/>
  <c r="AB190" i="1"/>
  <c r="AA190" i="1"/>
  <c r="Y190" i="1"/>
  <c r="Z190" i="1" s="1"/>
  <c r="W190" i="1"/>
  <c r="F86" i="4" s="1"/>
  <c r="U190" i="1"/>
  <c r="H190" i="1"/>
  <c r="D190" i="1"/>
  <c r="AC189" i="1"/>
  <c r="AD189" i="1" s="1"/>
  <c r="AA189" i="1"/>
  <c r="Y189" i="1"/>
  <c r="Z189" i="1" s="1"/>
  <c r="W189" i="1"/>
  <c r="V189" i="1"/>
  <c r="U189" i="1"/>
  <c r="K189" i="1"/>
  <c r="D189" i="1"/>
  <c r="AC188" i="1"/>
  <c r="AD188" i="1" s="1"/>
  <c r="AB188" i="1"/>
  <c r="AA188" i="1"/>
  <c r="Y188" i="1"/>
  <c r="Z188" i="1" s="1"/>
  <c r="X188" i="1"/>
  <c r="W188" i="1"/>
  <c r="U188" i="1"/>
  <c r="K188" i="1" s="1"/>
  <c r="D188" i="1"/>
  <c r="C188" i="1"/>
  <c r="C189" i="1" s="1"/>
  <c r="AD187" i="1"/>
  <c r="AC187" i="1"/>
  <c r="AA187" i="1"/>
  <c r="Y187" i="1"/>
  <c r="W187" i="1"/>
  <c r="U187" i="1"/>
  <c r="K187" i="1"/>
  <c r="H187" i="1"/>
  <c r="D187" i="1"/>
  <c r="AD186" i="1"/>
  <c r="AC186" i="1"/>
  <c r="AB186" i="1"/>
  <c r="AA186" i="1"/>
  <c r="Z186" i="1"/>
  <c r="Y186" i="1"/>
  <c r="W186" i="1"/>
  <c r="V186" i="1"/>
  <c r="U186" i="1"/>
  <c r="K186" i="1"/>
  <c r="G186" i="1"/>
  <c r="E186" i="1"/>
  <c r="E212" i="1" s="1"/>
  <c r="F211" i="1" s="1"/>
  <c r="AC185" i="1"/>
  <c r="AD185" i="1" s="1"/>
  <c r="AB185" i="1"/>
  <c r="AA185" i="1"/>
  <c r="Y185" i="1"/>
  <c r="G185" i="1" s="1"/>
  <c r="X185" i="1"/>
  <c r="W185" i="1"/>
  <c r="V185" i="1"/>
  <c r="U185" i="1"/>
  <c r="K185" i="1"/>
  <c r="F185" i="1"/>
  <c r="E185" i="1"/>
  <c r="AD184" i="1"/>
  <c r="AC184" i="1"/>
  <c r="AB184" i="1"/>
  <c r="AA184" i="1"/>
  <c r="Z184" i="1"/>
  <c r="Y184" i="1"/>
  <c r="X184" i="1"/>
  <c r="W184" i="1"/>
  <c r="V184" i="1"/>
  <c r="U184" i="1"/>
  <c r="K184" i="1"/>
  <c r="H184" i="1"/>
  <c r="G184" i="1"/>
  <c r="AD183" i="1"/>
  <c r="AC183" i="1"/>
  <c r="AB183" i="1"/>
  <c r="AA183" i="1"/>
  <c r="Y183" i="1"/>
  <c r="Z183" i="1" s="1"/>
  <c r="X183" i="1"/>
  <c r="W183" i="1"/>
  <c r="U183" i="1"/>
  <c r="H183" i="1"/>
  <c r="G183" i="1"/>
  <c r="AD182" i="1"/>
  <c r="AC182" i="1"/>
  <c r="AA182" i="1"/>
  <c r="Z182" i="1"/>
  <c r="Y182" i="1"/>
  <c r="X182" i="1"/>
  <c r="W182" i="1"/>
  <c r="V182" i="1"/>
  <c r="U182" i="1"/>
  <c r="K182" i="1"/>
  <c r="G182" i="1"/>
  <c r="E182" i="1"/>
  <c r="AD181" i="1"/>
  <c r="AC181" i="1"/>
  <c r="AB181" i="1"/>
  <c r="AA181" i="1"/>
  <c r="Z181" i="1"/>
  <c r="Y181" i="1"/>
  <c r="X181" i="1"/>
  <c r="W181" i="1"/>
  <c r="U181" i="1"/>
  <c r="K181" i="1"/>
  <c r="G181" i="1"/>
  <c r="AD180" i="1"/>
  <c r="AC180" i="1"/>
  <c r="AA180" i="1"/>
  <c r="Z180" i="1"/>
  <c r="Y180" i="1"/>
  <c r="X180" i="1"/>
  <c r="W180" i="1"/>
  <c r="V180" i="1"/>
  <c r="U180" i="1"/>
  <c r="K180" i="1"/>
  <c r="AC179" i="1"/>
  <c r="G179" i="1" s="1"/>
  <c r="AB179" i="1"/>
  <c r="AA179" i="1"/>
  <c r="Z179" i="1"/>
  <c r="Y179" i="1"/>
  <c r="X179" i="1"/>
  <c r="W179" i="1"/>
  <c r="V179" i="1"/>
  <c r="U179" i="1"/>
  <c r="K179" i="1"/>
  <c r="H179" i="1"/>
  <c r="AD178" i="1"/>
  <c r="AC178" i="1"/>
  <c r="AB178" i="1"/>
  <c r="AA178" i="1"/>
  <c r="Z178" i="1"/>
  <c r="Y178" i="1"/>
  <c r="W178" i="1"/>
  <c r="G178" i="1" s="1"/>
  <c r="U178" i="1"/>
  <c r="K178" i="1" s="1"/>
  <c r="E178" i="1"/>
  <c r="E204" i="1" s="1"/>
  <c r="F203" i="1" s="1"/>
  <c r="AC177" i="1"/>
  <c r="AD177" i="1" s="1"/>
  <c r="AB177" i="1"/>
  <c r="AA177" i="1"/>
  <c r="Y177" i="1"/>
  <c r="G177" i="1" s="1"/>
  <c r="X177" i="1"/>
  <c r="W177" i="1"/>
  <c r="F73" i="4" s="1"/>
  <c r="V177" i="1"/>
  <c r="U177" i="1"/>
  <c r="K177" i="1"/>
  <c r="F177" i="1"/>
  <c r="E177" i="1"/>
  <c r="AD176" i="1"/>
  <c r="AC176" i="1"/>
  <c r="AB176" i="1"/>
  <c r="AA176" i="1"/>
  <c r="Y176" i="1"/>
  <c r="Z176" i="1" s="1"/>
  <c r="X176" i="1"/>
  <c r="W176" i="1"/>
  <c r="V176" i="1"/>
  <c r="U176" i="1"/>
  <c r="K176" i="1"/>
  <c r="H176" i="1"/>
  <c r="G176" i="1"/>
  <c r="AD175" i="1"/>
  <c r="AC175" i="1"/>
  <c r="AB175" i="1"/>
  <c r="AA175" i="1"/>
  <c r="Y175" i="1"/>
  <c r="Z175" i="1" s="1"/>
  <c r="X175" i="1"/>
  <c r="W175" i="1"/>
  <c r="U175" i="1"/>
  <c r="K175" i="1"/>
  <c r="H175" i="1"/>
  <c r="AC174" i="1"/>
  <c r="AD174" i="1" s="1"/>
  <c r="AB174" i="1"/>
  <c r="AA174" i="1"/>
  <c r="Z174" i="1"/>
  <c r="Y174" i="1"/>
  <c r="X174" i="1"/>
  <c r="W174" i="1"/>
  <c r="U174" i="1"/>
  <c r="K174" i="1" s="1"/>
  <c r="H174" i="1"/>
  <c r="AD173" i="1"/>
  <c r="AC173" i="1"/>
  <c r="AB173" i="1"/>
  <c r="AA173" i="1"/>
  <c r="Z173" i="1"/>
  <c r="Y173" i="1"/>
  <c r="X173" i="1"/>
  <c r="W173" i="1"/>
  <c r="U173" i="1"/>
  <c r="G173" i="1"/>
  <c r="E173" i="1"/>
  <c r="AD172" i="1"/>
  <c r="AC172" i="1"/>
  <c r="AA172" i="1"/>
  <c r="Z172" i="1"/>
  <c r="Y172" i="1"/>
  <c r="W172" i="1"/>
  <c r="V172" i="1"/>
  <c r="U172" i="1"/>
  <c r="K172" i="1"/>
  <c r="AC171" i="1"/>
  <c r="AD171" i="1" s="1"/>
  <c r="AB171" i="1"/>
  <c r="AA171" i="1"/>
  <c r="Z171" i="1"/>
  <c r="Y171" i="1"/>
  <c r="W171" i="1"/>
  <c r="G171" i="1" s="1"/>
  <c r="V171" i="1"/>
  <c r="U171" i="1"/>
  <c r="K171" i="1"/>
  <c r="H171" i="1"/>
  <c r="E171" i="1"/>
  <c r="E197" i="1" s="1"/>
  <c r="F196" i="1" s="1"/>
  <c r="AD170" i="1"/>
  <c r="AC170" i="1"/>
  <c r="AB170" i="1"/>
  <c r="AA170" i="1"/>
  <c r="Z170" i="1"/>
  <c r="Y170" i="1"/>
  <c r="X170" i="1"/>
  <c r="W170" i="1"/>
  <c r="U170" i="1"/>
  <c r="K170" i="1" s="1"/>
  <c r="G170" i="1"/>
  <c r="E170" i="1"/>
  <c r="AD169" i="1"/>
  <c r="AC169" i="1"/>
  <c r="AA169" i="1"/>
  <c r="Z169" i="1"/>
  <c r="Y169" i="1"/>
  <c r="X169" i="1"/>
  <c r="W169" i="1"/>
  <c r="V169" i="1"/>
  <c r="U169" i="1"/>
  <c r="K169" i="1"/>
  <c r="AD168" i="1"/>
  <c r="AC168" i="1"/>
  <c r="AB168" i="1"/>
  <c r="AA168" i="1"/>
  <c r="Y168" i="1"/>
  <c r="Z168" i="1" s="1"/>
  <c r="X168" i="1"/>
  <c r="W168" i="1"/>
  <c r="V168" i="1"/>
  <c r="U168" i="1"/>
  <c r="K168" i="1"/>
  <c r="H168" i="1"/>
  <c r="G168" i="1"/>
  <c r="AD167" i="1"/>
  <c r="AC167" i="1"/>
  <c r="AB167" i="1"/>
  <c r="AA167" i="1"/>
  <c r="Y167" i="1"/>
  <c r="W167" i="1"/>
  <c r="V167" i="1"/>
  <c r="U167" i="1"/>
  <c r="K167" i="1"/>
  <c r="H167" i="1"/>
  <c r="AD166" i="1"/>
  <c r="AC166" i="1"/>
  <c r="AA166" i="1"/>
  <c r="Z166" i="1"/>
  <c r="Y166" i="1"/>
  <c r="X166" i="1"/>
  <c r="W166" i="1"/>
  <c r="U166" i="1"/>
  <c r="E166" i="1"/>
  <c r="AD165" i="1"/>
  <c r="AC165" i="1"/>
  <c r="AB165" i="1"/>
  <c r="AA165" i="1"/>
  <c r="Y165" i="1"/>
  <c r="Z165" i="1" s="1"/>
  <c r="X165" i="1"/>
  <c r="W165" i="1"/>
  <c r="V165" i="1"/>
  <c r="U165" i="1"/>
  <c r="K165" i="1"/>
  <c r="G165" i="1"/>
  <c r="C165" i="1"/>
  <c r="C166" i="1" s="1"/>
  <c r="AD164" i="1"/>
  <c r="AC164" i="1"/>
  <c r="AB164" i="1"/>
  <c r="AA164" i="1"/>
  <c r="Z164" i="1"/>
  <c r="Y164" i="1"/>
  <c r="W164" i="1"/>
  <c r="V164" i="1"/>
  <c r="U164" i="1"/>
  <c r="K164" i="1"/>
  <c r="H164" i="1"/>
  <c r="C164" i="1"/>
  <c r="AD163" i="1"/>
  <c r="AC163" i="1"/>
  <c r="AB163" i="1"/>
  <c r="AA163" i="1"/>
  <c r="Z163" i="1"/>
  <c r="Y163" i="1"/>
  <c r="W163" i="1"/>
  <c r="U163" i="1"/>
  <c r="K163" i="1"/>
  <c r="H163" i="1"/>
  <c r="C163" i="1"/>
  <c r="AD162" i="1"/>
  <c r="AC162" i="1"/>
  <c r="AA162" i="1"/>
  <c r="Z162" i="1"/>
  <c r="Y162" i="1"/>
  <c r="X162" i="1"/>
  <c r="W162" i="1"/>
  <c r="V162" i="1"/>
  <c r="U162" i="1"/>
  <c r="E162" i="1"/>
  <c r="D162" i="1"/>
  <c r="C162" i="1"/>
  <c r="AC161" i="1"/>
  <c r="AD161" i="1" s="1"/>
  <c r="AB161" i="1"/>
  <c r="AA161" i="1"/>
  <c r="Z161" i="1"/>
  <c r="Y161" i="1"/>
  <c r="G161" i="1" s="1"/>
  <c r="X161" i="1"/>
  <c r="W161" i="1"/>
  <c r="V161" i="1"/>
  <c r="U161" i="1"/>
  <c r="K161" i="1"/>
  <c r="H161" i="1"/>
  <c r="D161" i="1"/>
  <c r="AD160" i="1"/>
  <c r="AC160" i="1"/>
  <c r="AA160" i="1"/>
  <c r="Y160" i="1"/>
  <c r="Z160" i="1" s="1"/>
  <c r="X160" i="1"/>
  <c r="W160" i="1"/>
  <c r="U160" i="1"/>
  <c r="K160" i="1"/>
  <c r="H160" i="1"/>
  <c r="E160" i="1"/>
  <c r="AD159" i="1"/>
  <c r="AC159" i="1"/>
  <c r="AA159" i="1"/>
  <c r="Z159" i="1"/>
  <c r="Y159" i="1"/>
  <c r="X159" i="1"/>
  <c r="W159" i="1"/>
  <c r="U159" i="1"/>
  <c r="F159" i="1"/>
  <c r="E159" i="1"/>
  <c r="F158" i="1" s="1"/>
  <c r="AC158" i="1"/>
  <c r="AD158" i="1" s="1"/>
  <c r="AA158" i="1"/>
  <c r="Z158" i="1"/>
  <c r="Y158" i="1"/>
  <c r="W158" i="1"/>
  <c r="V158" i="1"/>
  <c r="U158" i="1"/>
  <c r="K158" i="1" s="1"/>
  <c r="H158" i="1"/>
  <c r="E158" i="1"/>
  <c r="AC157" i="1"/>
  <c r="AD157" i="1" s="1"/>
  <c r="AB157" i="1"/>
  <c r="AA157" i="1"/>
  <c r="Z157" i="1"/>
  <c r="Y157" i="1"/>
  <c r="X157" i="1"/>
  <c r="W157" i="1"/>
  <c r="U157" i="1"/>
  <c r="K157" i="1" s="1"/>
  <c r="E157" i="1"/>
  <c r="E183" i="1" s="1"/>
  <c r="AC156" i="1"/>
  <c r="AD156" i="1" s="1"/>
  <c r="AB156" i="1"/>
  <c r="AA156" i="1"/>
  <c r="Y156" i="1"/>
  <c r="X156" i="1"/>
  <c r="W156" i="1"/>
  <c r="V156" i="1"/>
  <c r="U156" i="1"/>
  <c r="K156" i="1"/>
  <c r="H156" i="1"/>
  <c r="E156" i="1"/>
  <c r="AC155" i="1"/>
  <c r="AD155" i="1" s="1"/>
  <c r="AA155" i="1"/>
  <c r="Y155" i="1"/>
  <c r="Z155" i="1" s="1"/>
  <c r="X155" i="1"/>
  <c r="W155" i="1"/>
  <c r="V155" i="1"/>
  <c r="U155" i="1"/>
  <c r="F155" i="1"/>
  <c r="E155" i="1"/>
  <c r="F154" i="1" s="1"/>
  <c r="AD154" i="1"/>
  <c r="AC154" i="1"/>
  <c r="AA154" i="1"/>
  <c r="Z154" i="1"/>
  <c r="Y154" i="1"/>
  <c r="X154" i="1"/>
  <c r="W154" i="1"/>
  <c r="U154" i="1"/>
  <c r="K154" i="1" s="1"/>
  <c r="E154" i="1"/>
  <c r="AD153" i="1"/>
  <c r="AC153" i="1"/>
  <c r="AA153" i="1"/>
  <c r="Y153" i="1"/>
  <c r="Z153" i="1" s="1"/>
  <c r="W153" i="1"/>
  <c r="U153" i="1"/>
  <c r="K153" i="1"/>
  <c r="E153" i="1"/>
  <c r="E179" i="1" s="1"/>
  <c r="AC152" i="1"/>
  <c r="AD152" i="1" s="1"/>
  <c r="AA152" i="1"/>
  <c r="Z152" i="1"/>
  <c r="Y152" i="1"/>
  <c r="W152" i="1"/>
  <c r="V152" i="1"/>
  <c r="U152" i="1"/>
  <c r="K152" i="1"/>
  <c r="H152" i="1"/>
  <c r="F152" i="1"/>
  <c r="E152" i="1"/>
  <c r="AC151" i="1"/>
  <c r="AD151" i="1" s="1"/>
  <c r="AB151" i="1"/>
  <c r="AA151" i="1"/>
  <c r="Z151" i="1"/>
  <c r="Y151" i="1"/>
  <c r="W151" i="1"/>
  <c r="V151" i="1"/>
  <c r="U151" i="1"/>
  <c r="H151" i="1"/>
  <c r="G151" i="1"/>
  <c r="F151" i="1"/>
  <c r="E151" i="1"/>
  <c r="F150" i="1" s="1"/>
  <c r="AC150" i="1"/>
  <c r="AD150" i="1" s="1"/>
  <c r="AA150" i="1"/>
  <c r="Y150" i="1"/>
  <c r="W150" i="1"/>
  <c r="V150" i="1"/>
  <c r="U150" i="1"/>
  <c r="K150" i="1"/>
  <c r="E150" i="1"/>
  <c r="AC149" i="1"/>
  <c r="AD149" i="1" s="1"/>
  <c r="AB149" i="1"/>
  <c r="AA149" i="1"/>
  <c r="Y149" i="1"/>
  <c r="Z149" i="1" s="1"/>
  <c r="X149" i="1"/>
  <c r="W149" i="1"/>
  <c r="U149" i="1"/>
  <c r="K149" i="1"/>
  <c r="H149" i="1"/>
  <c r="E149" i="1"/>
  <c r="E175" i="1" s="1"/>
  <c r="AD148" i="1"/>
  <c r="AC148" i="1"/>
  <c r="AA148" i="1"/>
  <c r="Y148" i="1"/>
  <c r="Z148" i="1" s="1"/>
  <c r="X148" i="1"/>
  <c r="W148" i="1"/>
  <c r="U148" i="1"/>
  <c r="H148" i="1"/>
  <c r="E148" i="1"/>
  <c r="E174" i="1" s="1"/>
  <c r="AC147" i="1"/>
  <c r="AD147" i="1" s="1"/>
  <c r="AA147" i="1"/>
  <c r="Y147" i="1"/>
  <c r="Z147" i="1" s="1"/>
  <c r="X147" i="1"/>
  <c r="W147" i="1"/>
  <c r="V147" i="1"/>
  <c r="U147" i="1"/>
  <c r="G147" i="1"/>
  <c r="F147" i="1"/>
  <c r="E147" i="1"/>
  <c r="AD146" i="1"/>
  <c r="AC146" i="1"/>
  <c r="AB146" i="1"/>
  <c r="AA146" i="1"/>
  <c r="Z146" i="1"/>
  <c r="Y146" i="1"/>
  <c r="W146" i="1"/>
  <c r="U146" i="1"/>
  <c r="K146" i="1" s="1"/>
  <c r="F146" i="1"/>
  <c r="E146" i="1"/>
  <c r="AC145" i="1"/>
  <c r="AD145" i="1" s="1"/>
  <c r="AA145" i="1"/>
  <c r="Y145" i="1"/>
  <c r="Z145" i="1" s="1"/>
  <c r="W145" i="1"/>
  <c r="U145" i="1"/>
  <c r="K145" i="1"/>
  <c r="E145" i="1"/>
  <c r="AC144" i="1"/>
  <c r="AD144" i="1" s="1"/>
  <c r="AA144" i="1"/>
  <c r="Z144" i="1"/>
  <c r="Y144" i="1"/>
  <c r="X144" i="1"/>
  <c r="W144" i="1"/>
  <c r="V144" i="1"/>
  <c r="U144" i="1"/>
  <c r="K144" i="1"/>
  <c r="H144" i="1"/>
  <c r="F144" i="1"/>
  <c r="E144" i="1"/>
  <c r="AD143" i="1"/>
  <c r="AC143" i="1"/>
  <c r="G143" i="1" s="1"/>
  <c r="AB143" i="1"/>
  <c r="AA143" i="1"/>
  <c r="Y143" i="1"/>
  <c r="Z143" i="1" s="1"/>
  <c r="W143" i="1"/>
  <c r="V143" i="1"/>
  <c r="U143" i="1"/>
  <c r="H143" i="1"/>
  <c r="F143" i="1"/>
  <c r="E143" i="1"/>
  <c r="E169" i="1" s="1"/>
  <c r="AC142" i="1"/>
  <c r="AD142" i="1" s="1"/>
  <c r="AB142" i="1"/>
  <c r="AA142" i="1"/>
  <c r="Y142" i="1"/>
  <c r="W142" i="1"/>
  <c r="V142" i="1"/>
  <c r="U142" i="1"/>
  <c r="K142" i="1"/>
  <c r="F142" i="1"/>
  <c r="E142" i="1"/>
  <c r="AC141" i="1"/>
  <c r="AD141" i="1" s="1"/>
  <c r="AB141" i="1"/>
  <c r="AA141" i="1"/>
  <c r="Z141" i="1"/>
  <c r="Y141" i="1"/>
  <c r="X141" i="1"/>
  <c r="W141" i="1"/>
  <c r="U141" i="1"/>
  <c r="K141" i="1"/>
  <c r="H141" i="1"/>
  <c r="E141" i="1"/>
  <c r="F140" i="1" s="1"/>
  <c r="AD140" i="1"/>
  <c r="AC140" i="1"/>
  <c r="AA140" i="1"/>
  <c r="Y140" i="1"/>
  <c r="Z140" i="1" s="1"/>
  <c r="W140" i="1"/>
  <c r="U140" i="1"/>
  <c r="H140" i="1"/>
  <c r="E140" i="1"/>
  <c r="AD139" i="1"/>
  <c r="AC139" i="1"/>
  <c r="AA139" i="1"/>
  <c r="G139" i="1" s="1"/>
  <c r="Y139" i="1"/>
  <c r="Z139" i="1" s="1"/>
  <c r="X139" i="1"/>
  <c r="W139" i="1"/>
  <c r="U139" i="1"/>
  <c r="F139" i="1"/>
  <c r="E139" i="1"/>
  <c r="E165" i="1" s="1"/>
  <c r="D139" i="1"/>
  <c r="AD138" i="1"/>
  <c r="AC138" i="1"/>
  <c r="AA138" i="1"/>
  <c r="Z138" i="1"/>
  <c r="Y138" i="1"/>
  <c r="W138" i="1"/>
  <c r="U138" i="1"/>
  <c r="K138" i="1" s="1"/>
  <c r="F138" i="1"/>
  <c r="E138" i="1"/>
  <c r="F137" i="1" s="1"/>
  <c r="D138" i="1"/>
  <c r="AC137" i="1"/>
  <c r="AD137" i="1" s="1"/>
  <c r="AA137" i="1"/>
  <c r="Y137" i="1"/>
  <c r="Z137" i="1" s="1"/>
  <c r="W137" i="1"/>
  <c r="U137" i="1"/>
  <c r="K137" i="1"/>
  <c r="E137" i="1"/>
  <c r="E163" i="1" s="1"/>
  <c r="D137" i="1"/>
  <c r="C137" i="1"/>
  <c r="AC136" i="1"/>
  <c r="AD136" i="1" s="1"/>
  <c r="AA136" i="1"/>
  <c r="Z136" i="1"/>
  <c r="Y136" i="1"/>
  <c r="W136" i="1"/>
  <c r="V136" i="1"/>
  <c r="U136" i="1"/>
  <c r="K136" i="1"/>
  <c r="H136" i="1"/>
  <c r="F136" i="1"/>
  <c r="E136" i="1"/>
  <c r="D136" i="1"/>
  <c r="C136" i="1"/>
  <c r="AC135" i="1"/>
  <c r="G135" i="1" s="1"/>
  <c r="AB135" i="1"/>
  <c r="AA135" i="1"/>
  <c r="Y135" i="1"/>
  <c r="Z135" i="1" s="1"/>
  <c r="W135" i="1"/>
  <c r="U135" i="1"/>
  <c r="H135" i="1"/>
  <c r="F135" i="1"/>
  <c r="D135" i="1"/>
  <c r="AD134" i="1"/>
  <c r="AC134" i="1"/>
  <c r="AA134" i="1"/>
  <c r="Z134" i="1"/>
  <c r="Y134" i="1"/>
  <c r="X134" i="1"/>
  <c r="W134" i="1"/>
  <c r="U134" i="1"/>
  <c r="K134" i="1"/>
  <c r="AC133" i="1"/>
  <c r="AD133" i="1" s="1"/>
  <c r="AA133" i="1"/>
  <c r="Z133" i="1"/>
  <c r="Y133" i="1"/>
  <c r="W133" i="1"/>
  <c r="V133" i="1"/>
  <c r="U133" i="1"/>
  <c r="K133" i="1"/>
  <c r="H133" i="1"/>
  <c r="F133" i="1"/>
  <c r="AC132" i="1"/>
  <c r="AD132" i="1" s="1"/>
  <c r="AB132" i="1"/>
  <c r="AA132" i="1"/>
  <c r="Y132" i="1"/>
  <c r="Z132" i="1" s="1"/>
  <c r="X132" i="1"/>
  <c r="W132" i="1"/>
  <c r="U132" i="1"/>
  <c r="K132" i="1"/>
  <c r="H132" i="1"/>
  <c r="F132" i="1"/>
  <c r="AC131" i="1"/>
  <c r="AD131" i="1" s="1"/>
  <c r="AA131" i="1"/>
  <c r="Z131" i="1"/>
  <c r="Y131" i="1"/>
  <c r="W131" i="1"/>
  <c r="U131" i="1"/>
  <c r="K131" i="1"/>
  <c r="F131" i="1"/>
  <c r="AD130" i="1"/>
  <c r="AC130" i="1"/>
  <c r="AB130" i="1"/>
  <c r="AA130" i="1"/>
  <c r="Y130" i="1"/>
  <c r="Z130" i="1" s="1"/>
  <c r="W130" i="1"/>
  <c r="V130" i="1"/>
  <c r="U130" i="1"/>
  <c r="K130" i="1"/>
  <c r="H130" i="1"/>
  <c r="G130" i="1"/>
  <c r="F130" i="1"/>
  <c r="AD129" i="1"/>
  <c r="AC129" i="1"/>
  <c r="AA129" i="1"/>
  <c r="Z129" i="1"/>
  <c r="Y129" i="1"/>
  <c r="W129" i="1"/>
  <c r="U129" i="1"/>
  <c r="F129" i="1"/>
  <c r="AC128" i="1"/>
  <c r="AD128" i="1" s="1"/>
  <c r="AB128" i="1"/>
  <c r="AA128" i="1"/>
  <c r="Y128" i="1"/>
  <c r="X128" i="1"/>
  <c r="W128" i="1"/>
  <c r="V128" i="1"/>
  <c r="U128" i="1"/>
  <c r="K128" i="1"/>
  <c r="H128" i="1"/>
  <c r="F128" i="1"/>
  <c r="AC127" i="1"/>
  <c r="AD127" i="1" s="1"/>
  <c r="AA127" i="1"/>
  <c r="Y127" i="1"/>
  <c r="Z127" i="1" s="1"/>
  <c r="X127" i="1"/>
  <c r="W127" i="1"/>
  <c r="U127" i="1"/>
  <c r="F127" i="1"/>
  <c r="AC126" i="1"/>
  <c r="AD126" i="1" s="1"/>
  <c r="AA126" i="1"/>
  <c r="Z126" i="1"/>
  <c r="Y126" i="1"/>
  <c r="G126" i="1" s="1"/>
  <c r="W126" i="1"/>
  <c r="V126" i="1"/>
  <c r="U126" i="1"/>
  <c r="K126" i="1"/>
  <c r="F126" i="1"/>
  <c r="AD125" i="1"/>
  <c r="AC125" i="1"/>
  <c r="AA125" i="1"/>
  <c r="Y125" i="1"/>
  <c r="Z125" i="1" s="1"/>
  <c r="W125" i="1"/>
  <c r="U125" i="1"/>
  <c r="K125" i="1"/>
  <c r="F125" i="1"/>
  <c r="AD124" i="1"/>
  <c r="AC124" i="1"/>
  <c r="AB124" i="1"/>
  <c r="AA124" i="1"/>
  <c r="Z124" i="1"/>
  <c r="Y124" i="1"/>
  <c r="W124" i="1"/>
  <c r="U124" i="1"/>
  <c r="H124" i="1"/>
  <c r="F124" i="1"/>
  <c r="AC123" i="1"/>
  <c r="AD123" i="1" s="1"/>
  <c r="AB123" i="1"/>
  <c r="AA123" i="1"/>
  <c r="Y123" i="1"/>
  <c r="Z123" i="1" s="1"/>
  <c r="X123" i="1"/>
  <c r="W123" i="1"/>
  <c r="U123" i="1"/>
  <c r="K123" i="1"/>
  <c r="H123" i="1"/>
  <c r="F123" i="1"/>
  <c r="AD122" i="1"/>
  <c r="AC122" i="1"/>
  <c r="AA122" i="1"/>
  <c r="Z122" i="1"/>
  <c r="Y122" i="1"/>
  <c r="W122" i="1"/>
  <c r="V122" i="1"/>
  <c r="U122" i="1"/>
  <c r="K122" i="1"/>
  <c r="H122" i="1"/>
  <c r="F122" i="1"/>
  <c r="AC121" i="1"/>
  <c r="AD121" i="1" s="1"/>
  <c r="AB121" i="1"/>
  <c r="AA121" i="1"/>
  <c r="Y121" i="1"/>
  <c r="Z121" i="1" s="1"/>
  <c r="W121" i="1"/>
  <c r="G121" i="1" s="1"/>
  <c r="U121" i="1"/>
  <c r="F121" i="1"/>
  <c r="AD120" i="1"/>
  <c r="AC120" i="1"/>
  <c r="AA120" i="1"/>
  <c r="Y120" i="1"/>
  <c r="Z120" i="1" s="1"/>
  <c r="W120" i="1"/>
  <c r="U120" i="1"/>
  <c r="K120" i="1"/>
  <c r="F120" i="1"/>
  <c r="AD119" i="1"/>
  <c r="AC119" i="1"/>
  <c r="AB119" i="1"/>
  <c r="AA119" i="1"/>
  <c r="Y119" i="1"/>
  <c r="Z119" i="1" s="1"/>
  <c r="W119" i="1"/>
  <c r="U119" i="1"/>
  <c r="H119" i="1"/>
  <c r="F119" i="1"/>
  <c r="AD118" i="1"/>
  <c r="AC118" i="1"/>
  <c r="AA118" i="1"/>
  <c r="Z118" i="1"/>
  <c r="Y118" i="1"/>
  <c r="X118" i="1"/>
  <c r="W118" i="1"/>
  <c r="U118" i="1"/>
  <c r="F118" i="1"/>
  <c r="AC117" i="1"/>
  <c r="AD117" i="1" s="1"/>
  <c r="AA117" i="1"/>
  <c r="Y117" i="1"/>
  <c r="Z117" i="1" s="1"/>
  <c r="W117" i="1"/>
  <c r="V117" i="1"/>
  <c r="U117" i="1"/>
  <c r="K117" i="1"/>
  <c r="H117" i="1"/>
  <c r="F117" i="1"/>
  <c r="AD116" i="1"/>
  <c r="AC116" i="1"/>
  <c r="AB116" i="1"/>
  <c r="AA116" i="1"/>
  <c r="Y116" i="1"/>
  <c r="Z116" i="1" s="1"/>
  <c r="X116" i="1"/>
  <c r="W116" i="1"/>
  <c r="V116" i="1"/>
  <c r="U116" i="1"/>
  <c r="P116" i="1"/>
  <c r="O116" i="1" s="1"/>
  <c r="F116" i="1"/>
  <c r="AC115" i="1"/>
  <c r="AD115" i="1" s="1"/>
  <c r="AA115" i="1"/>
  <c r="Y115" i="1"/>
  <c r="Z115" i="1" s="1"/>
  <c r="W115" i="1"/>
  <c r="U115" i="1"/>
  <c r="K115" i="1"/>
  <c r="F115" i="1"/>
  <c r="AD114" i="1"/>
  <c r="AC114" i="1"/>
  <c r="AB114" i="1"/>
  <c r="AA114" i="1"/>
  <c r="Y114" i="1"/>
  <c r="Z114" i="1" s="1"/>
  <c r="W114" i="1"/>
  <c r="V114" i="1"/>
  <c r="U114" i="1"/>
  <c r="K114" i="1"/>
  <c r="H114" i="1"/>
  <c r="F114" i="1"/>
  <c r="AD113" i="1"/>
  <c r="AC113" i="1"/>
  <c r="AB113" i="1"/>
  <c r="AA113" i="1"/>
  <c r="Z113" i="1"/>
  <c r="Y113" i="1"/>
  <c r="W113" i="1"/>
  <c r="U113" i="1"/>
  <c r="F113" i="1"/>
  <c r="AC112" i="1"/>
  <c r="AD112" i="1" s="1"/>
  <c r="AB112" i="1"/>
  <c r="AA112" i="1"/>
  <c r="Y112" i="1"/>
  <c r="G112" i="1" s="1"/>
  <c r="X112" i="1"/>
  <c r="W112" i="1"/>
  <c r="V112" i="1"/>
  <c r="U112" i="1"/>
  <c r="K112" i="1"/>
  <c r="H112" i="1"/>
  <c r="F112" i="1"/>
  <c r="AC111" i="1"/>
  <c r="AD111" i="1" s="1"/>
  <c r="AA111" i="1"/>
  <c r="Y111" i="1"/>
  <c r="Z111" i="1" s="1"/>
  <c r="W111" i="1"/>
  <c r="U111" i="1"/>
  <c r="K111" i="1"/>
  <c r="F111" i="1"/>
  <c r="AD110" i="1"/>
  <c r="AC110" i="1"/>
  <c r="AB110" i="1"/>
  <c r="AA110" i="1"/>
  <c r="Z110" i="1"/>
  <c r="Y110" i="1"/>
  <c r="W110" i="1"/>
  <c r="U110" i="1"/>
  <c r="N110" i="1"/>
  <c r="F110" i="1"/>
  <c r="D110" i="1"/>
  <c r="C110" i="1"/>
  <c r="C111" i="1" s="1"/>
  <c r="AC109" i="1"/>
  <c r="AD109" i="1" s="1"/>
  <c r="AA109" i="1"/>
  <c r="Y109" i="1"/>
  <c r="X109" i="1"/>
  <c r="W109" i="1"/>
  <c r="V109" i="1"/>
  <c r="U109" i="1"/>
  <c r="K109" i="1"/>
  <c r="H109" i="1"/>
  <c r="F109" i="1"/>
  <c r="D109" i="1"/>
  <c r="AC108" i="1"/>
  <c r="AD108" i="1" s="1"/>
  <c r="AA108" i="1"/>
  <c r="AB108" i="1" s="1"/>
  <c r="Y108" i="1"/>
  <c r="Z108" i="1" s="1"/>
  <c r="V108" i="1"/>
  <c r="U108" i="1"/>
  <c r="K108" i="1"/>
  <c r="H108" i="1"/>
  <c r="AD107" i="1"/>
  <c r="AC107" i="1"/>
  <c r="AB107" i="1"/>
  <c r="AA107" i="1"/>
  <c r="H107" i="1" s="1"/>
  <c r="Z107" i="1"/>
  <c r="Y107" i="1"/>
  <c r="V107" i="1"/>
  <c r="U107" i="1"/>
  <c r="K107" i="1" s="1"/>
  <c r="AC106" i="1"/>
  <c r="AD106" i="1" s="1"/>
  <c r="AA106" i="1"/>
  <c r="H106" i="1" s="1"/>
  <c r="Y106" i="1"/>
  <c r="Z106" i="1" s="1"/>
  <c r="U106" i="1"/>
  <c r="V106" i="1" s="1"/>
  <c r="AC105" i="1"/>
  <c r="AD105" i="1" s="1"/>
  <c r="AA105" i="1"/>
  <c r="AB105" i="1" s="1"/>
  <c r="Y105" i="1"/>
  <c r="Z105" i="1" s="1"/>
  <c r="V105" i="1"/>
  <c r="U105" i="1"/>
  <c r="K105" i="1"/>
  <c r="AC104" i="1"/>
  <c r="AD104" i="1" s="1"/>
  <c r="AB104" i="1"/>
  <c r="AA104" i="1"/>
  <c r="Y104" i="1"/>
  <c r="Z104" i="1" s="1"/>
  <c r="U104" i="1"/>
  <c r="K104" i="1" s="1"/>
  <c r="H104" i="1"/>
  <c r="AD103" i="1"/>
  <c r="AC103" i="1"/>
  <c r="AA103" i="1"/>
  <c r="AB103" i="1" s="1"/>
  <c r="Y103" i="1"/>
  <c r="Z103" i="1" s="1"/>
  <c r="V103" i="1"/>
  <c r="U103" i="1"/>
  <c r="K103" i="1" s="1"/>
  <c r="H103" i="1"/>
  <c r="AC102" i="1"/>
  <c r="AD102" i="1" s="1"/>
  <c r="AA102" i="1"/>
  <c r="AB102" i="1" s="1"/>
  <c r="Y102" i="1"/>
  <c r="Z102" i="1" s="1"/>
  <c r="V102" i="1"/>
  <c r="U102" i="1"/>
  <c r="K102" i="1"/>
  <c r="H102" i="1"/>
  <c r="AC101" i="1"/>
  <c r="AD101" i="1" s="1"/>
  <c r="AB101" i="1"/>
  <c r="AA101" i="1"/>
  <c r="H101" i="1" s="1"/>
  <c r="Z101" i="1"/>
  <c r="Y101" i="1"/>
  <c r="U101" i="1"/>
  <c r="V101" i="1" s="1"/>
  <c r="AD100" i="1"/>
  <c r="AC100" i="1"/>
  <c r="AA100" i="1"/>
  <c r="AB100" i="1" s="1"/>
  <c r="Y100" i="1"/>
  <c r="Z100" i="1" s="1"/>
  <c r="U100" i="1"/>
  <c r="H100" i="1"/>
  <c r="AC99" i="1"/>
  <c r="AD99" i="1" s="1"/>
  <c r="AA99" i="1"/>
  <c r="H99" i="1" s="1"/>
  <c r="Y99" i="1"/>
  <c r="Z99" i="1" s="1"/>
  <c r="U99" i="1"/>
  <c r="K99" i="1" s="1"/>
  <c r="AC98" i="1"/>
  <c r="AD98" i="1" s="1"/>
  <c r="AA98" i="1"/>
  <c r="AB98" i="1" s="1"/>
  <c r="Y98" i="1"/>
  <c r="Z98" i="1" s="1"/>
  <c r="U98" i="1"/>
  <c r="V98" i="1" s="1"/>
  <c r="H98" i="1"/>
  <c r="AC97" i="1"/>
  <c r="AD97" i="1" s="1"/>
  <c r="AA97" i="1"/>
  <c r="AB97" i="1" s="1"/>
  <c r="Y97" i="1"/>
  <c r="Z97" i="1" s="1"/>
  <c r="V97" i="1"/>
  <c r="U97" i="1"/>
  <c r="K97" i="1"/>
  <c r="H97" i="1"/>
  <c r="AD96" i="1"/>
  <c r="AC96" i="1"/>
  <c r="AA96" i="1"/>
  <c r="AB96" i="1" s="1"/>
  <c r="Y96" i="1"/>
  <c r="Z96" i="1" s="1"/>
  <c r="V96" i="1"/>
  <c r="U96" i="1"/>
  <c r="K96" i="1" s="1"/>
  <c r="H96" i="1"/>
  <c r="AC95" i="1"/>
  <c r="AD95" i="1" s="1"/>
  <c r="AA95" i="1"/>
  <c r="H95" i="1" s="1"/>
  <c r="Y95" i="1"/>
  <c r="Z95" i="1" s="1"/>
  <c r="U95" i="1"/>
  <c r="V95" i="1" s="1"/>
  <c r="K95" i="1"/>
  <c r="AC94" i="1"/>
  <c r="AD94" i="1" s="1"/>
  <c r="AA94" i="1"/>
  <c r="AB94" i="1" s="1"/>
  <c r="Y94" i="1"/>
  <c r="Z94" i="1" s="1"/>
  <c r="V94" i="1"/>
  <c r="U94" i="1"/>
  <c r="K94" i="1"/>
  <c r="H94" i="1"/>
  <c r="AD93" i="1"/>
  <c r="AC93" i="1"/>
  <c r="AB93" i="1"/>
  <c r="AA93" i="1"/>
  <c r="H93" i="1" s="1"/>
  <c r="Y93" i="1"/>
  <c r="Z93" i="1" s="1"/>
  <c r="V93" i="1"/>
  <c r="U93" i="1"/>
  <c r="K93" i="1" s="1"/>
  <c r="AD92" i="1"/>
  <c r="AC92" i="1"/>
  <c r="AA92" i="1"/>
  <c r="H92" i="1" s="1"/>
  <c r="Y92" i="1"/>
  <c r="Z92" i="1" s="1"/>
  <c r="V92" i="1"/>
  <c r="U92" i="1"/>
  <c r="K92" i="1"/>
  <c r="AC91" i="1"/>
  <c r="AD91" i="1" s="1"/>
  <c r="AA91" i="1"/>
  <c r="Y91" i="1"/>
  <c r="Z91" i="1" s="1"/>
  <c r="U91" i="1"/>
  <c r="V91" i="1" s="1"/>
  <c r="AC90" i="1"/>
  <c r="AD90" i="1" s="1"/>
  <c r="AB90" i="1"/>
  <c r="AA90" i="1"/>
  <c r="Z90" i="1"/>
  <c r="Y90" i="1"/>
  <c r="U90" i="1"/>
  <c r="V90" i="1" s="1"/>
  <c r="K90" i="1"/>
  <c r="H90" i="1"/>
  <c r="AD89" i="1"/>
  <c r="AC89" i="1"/>
  <c r="AA89" i="1"/>
  <c r="AB89" i="1" s="1"/>
  <c r="Y89" i="1"/>
  <c r="Z89" i="1" s="1"/>
  <c r="V89" i="1"/>
  <c r="U89" i="1"/>
  <c r="K89" i="1" s="1"/>
  <c r="H89" i="1"/>
  <c r="AC88" i="1"/>
  <c r="AD88" i="1" s="1"/>
  <c r="AA88" i="1"/>
  <c r="H88" i="1" s="1"/>
  <c r="Y88" i="1"/>
  <c r="Z88" i="1" s="1"/>
  <c r="U88" i="1"/>
  <c r="K88" i="1" s="1"/>
  <c r="AD87" i="1"/>
  <c r="AC87" i="1"/>
  <c r="AA87" i="1"/>
  <c r="AB87" i="1" s="1"/>
  <c r="Z87" i="1"/>
  <c r="Y87" i="1"/>
  <c r="U87" i="1"/>
  <c r="V87" i="1" s="1"/>
  <c r="K87" i="1"/>
  <c r="H87" i="1"/>
  <c r="AD86" i="1"/>
  <c r="AC86" i="1"/>
  <c r="AA86" i="1"/>
  <c r="AB86" i="1" s="1"/>
  <c r="Y86" i="1"/>
  <c r="Z86" i="1" s="1"/>
  <c r="V86" i="1"/>
  <c r="U86" i="1"/>
  <c r="K86" i="1" s="1"/>
  <c r="P86" i="1"/>
  <c r="O86" i="1" s="1"/>
  <c r="J86" i="1" s="1"/>
  <c r="H86" i="1"/>
  <c r="AD85" i="1"/>
  <c r="AC85" i="1"/>
  <c r="AB85" i="1"/>
  <c r="AA85" i="1"/>
  <c r="H85" i="1" s="1"/>
  <c r="Z85" i="1"/>
  <c r="Y85" i="1"/>
  <c r="V85" i="1"/>
  <c r="U85" i="1"/>
  <c r="K85" i="1" s="1"/>
  <c r="C85" i="1"/>
  <c r="AC84" i="1"/>
  <c r="AD84" i="1" s="1"/>
  <c r="AB84" i="1"/>
  <c r="AA84" i="1"/>
  <c r="H84" i="1" s="1"/>
  <c r="Z84" i="1"/>
  <c r="Y84" i="1"/>
  <c r="U84" i="1"/>
  <c r="V84" i="1" s="1"/>
  <c r="K84" i="1"/>
  <c r="D84" i="1"/>
  <c r="C84" i="1"/>
  <c r="AC83" i="1"/>
  <c r="AD83" i="1" s="1"/>
  <c r="AA83" i="1"/>
  <c r="H83" i="1" s="1"/>
  <c r="Z83" i="1"/>
  <c r="Y83" i="1"/>
  <c r="X83" i="1"/>
  <c r="W83" i="1"/>
  <c r="G83" i="1" s="1"/>
  <c r="V83" i="1"/>
  <c r="U83" i="1"/>
  <c r="K83" i="1"/>
  <c r="D83" i="1"/>
  <c r="AC82" i="1"/>
  <c r="AD82" i="1" s="1"/>
  <c r="AA82" i="1"/>
  <c r="Y82" i="1"/>
  <c r="Z82" i="1" s="1"/>
  <c r="U82" i="1"/>
  <c r="V82" i="1" s="1"/>
  <c r="AC81" i="1"/>
  <c r="AD81" i="1" s="1"/>
  <c r="AA81" i="1"/>
  <c r="H81" i="1" s="1"/>
  <c r="Z81" i="1"/>
  <c r="Y81" i="1"/>
  <c r="U81" i="1"/>
  <c r="V81" i="1" s="1"/>
  <c r="AD80" i="1"/>
  <c r="AC80" i="1"/>
  <c r="AA80" i="1"/>
  <c r="H80" i="1" s="1"/>
  <c r="Y80" i="1"/>
  <c r="Z80" i="1" s="1"/>
  <c r="U80" i="1"/>
  <c r="V80" i="1" s="1"/>
  <c r="K80" i="1"/>
  <c r="AC79" i="1"/>
  <c r="AD79" i="1" s="1"/>
  <c r="AA79" i="1"/>
  <c r="AB79" i="1" s="1"/>
  <c r="Y79" i="1"/>
  <c r="Z79" i="1" s="1"/>
  <c r="V79" i="1"/>
  <c r="U79" i="1"/>
  <c r="K79" i="1"/>
  <c r="H79" i="1"/>
  <c r="AC78" i="1"/>
  <c r="AD78" i="1" s="1"/>
  <c r="AB78" i="1"/>
  <c r="AA78" i="1"/>
  <c r="Z78" i="1"/>
  <c r="Y78" i="1"/>
  <c r="U78" i="1"/>
  <c r="K78" i="1" s="1"/>
  <c r="H78" i="1"/>
  <c r="AC77" i="1"/>
  <c r="AD77" i="1" s="1"/>
  <c r="AA77" i="1"/>
  <c r="H77" i="1" s="1"/>
  <c r="Y77" i="1"/>
  <c r="Z77" i="1" s="1"/>
  <c r="U77" i="1"/>
  <c r="V77" i="1" s="1"/>
  <c r="AC76" i="1"/>
  <c r="AD76" i="1" s="1"/>
  <c r="AA76" i="1"/>
  <c r="AB76" i="1" s="1"/>
  <c r="Y76" i="1"/>
  <c r="Z76" i="1" s="1"/>
  <c r="U76" i="1"/>
  <c r="V76" i="1" s="1"/>
  <c r="K76" i="1"/>
  <c r="H76" i="1"/>
  <c r="AD75" i="1"/>
  <c r="AC75" i="1"/>
  <c r="AA75" i="1"/>
  <c r="AB75" i="1" s="1"/>
  <c r="Y75" i="1"/>
  <c r="Z75" i="1" s="1"/>
  <c r="U75" i="1"/>
  <c r="H75" i="1"/>
  <c r="AC74" i="1"/>
  <c r="AD74" i="1" s="1"/>
  <c r="AA74" i="1"/>
  <c r="Y74" i="1"/>
  <c r="Z74" i="1" s="1"/>
  <c r="U74" i="1"/>
  <c r="V74" i="1" s="1"/>
  <c r="AC73" i="1"/>
  <c r="AD73" i="1" s="1"/>
  <c r="AA73" i="1"/>
  <c r="H73" i="1" s="1"/>
  <c r="Z73" i="1"/>
  <c r="Y73" i="1"/>
  <c r="U73" i="1"/>
  <c r="V73" i="1" s="1"/>
  <c r="AC72" i="1"/>
  <c r="AD72" i="1" s="1"/>
  <c r="AA72" i="1"/>
  <c r="H72" i="1" s="1"/>
  <c r="Y72" i="1"/>
  <c r="Z72" i="1" s="1"/>
  <c r="U72" i="1"/>
  <c r="V72" i="1" s="1"/>
  <c r="K72" i="1"/>
  <c r="AC71" i="1"/>
  <c r="AD71" i="1" s="1"/>
  <c r="AA71" i="1"/>
  <c r="AB71" i="1" s="1"/>
  <c r="Y71" i="1"/>
  <c r="Z71" i="1" s="1"/>
  <c r="V71" i="1"/>
  <c r="U71" i="1"/>
  <c r="K71" i="1"/>
  <c r="H71" i="1"/>
  <c r="AC70" i="1"/>
  <c r="AD70" i="1" s="1"/>
  <c r="AB70" i="1"/>
  <c r="AA70" i="1"/>
  <c r="Y70" i="1"/>
  <c r="Z70" i="1" s="1"/>
  <c r="U70" i="1"/>
  <c r="K70" i="1" s="1"/>
  <c r="H70" i="1"/>
  <c r="AC69" i="1"/>
  <c r="AD69" i="1" s="1"/>
  <c r="AA69" i="1"/>
  <c r="H69" i="1" s="1"/>
  <c r="Y69" i="1"/>
  <c r="Z69" i="1" s="1"/>
  <c r="U69" i="1"/>
  <c r="V69" i="1" s="1"/>
  <c r="AC68" i="1"/>
  <c r="AD68" i="1" s="1"/>
  <c r="AA68" i="1"/>
  <c r="AB68" i="1" s="1"/>
  <c r="Y68" i="1"/>
  <c r="Z68" i="1" s="1"/>
  <c r="U68" i="1"/>
  <c r="V68" i="1" s="1"/>
  <c r="K68" i="1"/>
  <c r="H68" i="1"/>
  <c r="AD67" i="1"/>
  <c r="AC67" i="1"/>
  <c r="AA67" i="1"/>
  <c r="AB67" i="1" s="1"/>
  <c r="Y67" i="1"/>
  <c r="Z67" i="1" s="1"/>
  <c r="U67" i="1"/>
  <c r="H67" i="1"/>
  <c r="AC66" i="1"/>
  <c r="AD66" i="1" s="1"/>
  <c r="AA66" i="1"/>
  <c r="Y66" i="1"/>
  <c r="Z66" i="1" s="1"/>
  <c r="U66" i="1"/>
  <c r="V66" i="1" s="1"/>
  <c r="AC65" i="1"/>
  <c r="AD65" i="1" s="1"/>
  <c r="AA65" i="1"/>
  <c r="H65" i="1" s="1"/>
  <c r="Z65" i="1"/>
  <c r="Y65" i="1"/>
  <c r="U65" i="1"/>
  <c r="V65" i="1" s="1"/>
  <c r="AC64" i="1"/>
  <c r="AD64" i="1" s="1"/>
  <c r="AA64" i="1"/>
  <c r="H64" i="1" s="1"/>
  <c r="Y64" i="1"/>
  <c r="Z64" i="1" s="1"/>
  <c r="U64" i="1"/>
  <c r="V64" i="1" s="1"/>
  <c r="K64" i="1"/>
  <c r="AC63" i="1"/>
  <c r="AD63" i="1" s="1"/>
  <c r="AA63" i="1"/>
  <c r="AB63" i="1" s="1"/>
  <c r="Y63" i="1"/>
  <c r="Z63" i="1" s="1"/>
  <c r="V63" i="1"/>
  <c r="U63" i="1"/>
  <c r="K63" i="1"/>
  <c r="H63" i="1"/>
  <c r="AC62" i="1"/>
  <c r="AD62" i="1" s="1"/>
  <c r="AB62" i="1"/>
  <c r="AA62" i="1"/>
  <c r="Y62" i="1"/>
  <c r="Z62" i="1" s="1"/>
  <c r="W62" i="1"/>
  <c r="G62" i="1" s="1"/>
  <c r="U62" i="1"/>
  <c r="H62" i="1"/>
  <c r="AC61" i="1"/>
  <c r="AD61" i="1" s="1"/>
  <c r="AA61" i="1"/>
  <c r="Y61" i="1"/>
  <c r="W61" i="1"/>
  <c r="X61" i="1" s="1"/>
  <c r="U61" i="1"/>
  <c r="V61" i="1" s="1"/>
  <c r="F61" i="1"/>
  <c r="AC60" i="1"/>
  <c r="AD60" i="1" s="1"/>
  <c r="AA60" i="1"/>
  <c r="AB60" i="1" s="1"/>
  <c r="Y60" i="1"/>
  <c r="Z60" i="1" s="1"/>
  <c r="X60" i="1"/>
  <c r="W60" i="1"/>
  <c r="G60" i="1" s="1"/>
  <c r="U60" i="1"/>
  <c r="V60" i="1" s="1"/>
  <c r="K60" i="1"/>
  <c r="H60" i="1"/>
  <c r="AD59" i="1"/>
  <c r="AC59" i="1"/>
  <c r="AA59" i="1"/>
  <c r="AB59" i="1" s="1"/>
  <c r="Y59" i="1"/>
  <c r="Z59" i="1" s="1"/>
  <c r="W59" i="1"/>
  <c r="U59" i="1"/>
  <c r="H59" i="1"/>
  <c r="C59" i="1"/>
  <c r="C60" i="1" s="1"/>
  <c r="AC58" i="1"/>
  <c r="AD58" i="1" s="1"/>
  <c r="AA58" i="1"/>
  <c r="AB58" i="1" s="1"/>
  <c r="Y58" i="1"/>
  <c r="Z58" i="1" s="1"/>
  <c r="W58" i="1"/>
  <c r="X58" i="1" s="1"/>
  <c r="U58" i="1"/>
  <c r="V58" i="1" s="1"/>
  <c r="H58" i="1"/>
  <c r="D58" i="1"/>
  <c r="C58" i="1"/>
  <c r="AC57" i="1"/>
  <c r="AD57" i="1" s="1"/>
  <c r="AA57" i="1"/>
  <c r="H57" i="1" s="1"/>
  <c r="Z57" i="1"/>
  <c r="Y57" i="1"/>
  <c r="W57" i="1"/>
  <c r="G57" i="1" s="1"/>
  <c r="U57" i="1"/>
  <c r="D57" i="1"/>
  <c r="AD56" i="1"/>
  <c r="AC56" i="1"/>
  <c r="AB56" i="1"/>
  <c r="AA56" i="1"/>
  <c r="Z56" i="1"/>
  <c r="Y56" i="1"/>
  <c r="V56" i="1"/>
  <c r="U56" i="1"/>
  <c r="K56" i="1"/>
  <c r="H56" i="1"/>
  <c r="E56" i="1"/>
  <c r="E82" i="1" s="1"/>
  <c r="AD55" i="1"/>
  <c r="AC55" i="1"/>
  <c r="AB55" i="1"/>
  <c r="AA55" i="1"/>
  <c r="Z55" i="1"/>
  <c r="Y55" i="1"/>
  <c r="V55" i="1"/>
  <c r="U55" i="1"/>
  <c r="K55" i="1"/>
  <c r="H55" i="1"/>
  <c r="E55" i="1"/>
  <c r="AD54" i="1"/>
  <c r="AC54" i="1"/>
  <c r="AB54" i="1"/>
  <c r="AA54" i="1"/>
  <c r="H54" i="1" s="1"/>
  <c r="Y54" i="1"/>
  <c r="Z54" i="1" s="1"/>
  <c r="V54" i="1"/>
  <c r="U54" i="1"/>
  <c r="K54" i="1"/>
  <c r="E54" i="1"/>
  <c r="AD53" i="1"/>
  <c r="AC53" i="1"/>
  <c r="AB53" i="1"/>
  <c r="AA53" i="1"/>
  <c r="H53" i="1" s="1"/>
  <c r="Z53" i="1"/>
  <c r="Y53" i="1"/>
  <c r="V53" i="1"/>
  <c r="U53" i="1"/>
  <c r="K53" i="1"/>
  <c r="E53" i="1"/>
  <c r="AD52" i="1"/>
  <c r="AC52" i="1"/>
  <c r="AB52" i="1"/>
  <c r="AA52" i="1"/>
  <c r="Z52" i="1"/>
  <c r="Y52" i="1"/>
  <c r="U52" i="1"/>
  <c r="V52" i="1" s="1"/>
  <c r="K52" i="1"/>
  <c r="H52" i="1"/>
  <c r="E52" i="1"/>
  <c r="E78" i="1" s="1"/>
  <c r="AD51" i="1"/>
  <c r="AC51" i="1"/>
  <c r="AA51" i="1"/>
  <c r="AB51" i="1" s="1"/>
  <c r="Z51" i="1"/>
  <c r="Y51" i="1"/>
  <c r="V51" i="1"/>
  <c r="U51" i="1"/>
  <c r="K51" i="1" s="1"/>
  <c r="H51" i="1"/>
  <c r="F51" i="1"/>
  <c r="E51" i="1"/>
  <c r="E77" i="1" s="1"/>
  <c r="AD50" i="1"/>
  <c r="AC50" i="1"/>
  <c r="AB50" i="1"/>
  <c r="AA50" i="1"/>
  <c r="H50" i="1" s="1"/>
  <c r="Z50" i="1"/>
  <c r="Y50" i="1"/>
  <c r="V50" i="1"/>
  <c r="U50" i="1"/>
  <c r="K50" i="1" s="1"/>
  <c r="F50" i="1"/>
  <c r="E50" i="1"/>
  <c r="AD49" i="1"/>
  <c r="AC49" i="1"/>
  <c r="AB49" i="1"/>
  <c r="AA49" i="1"/>
  <c r="H49" i="1" s="1"/>
  <c r="Z49" i="1"/>
  <c r="Y49" i="1"/>
  <c r="V49" i="1"/>
  <c r="U49" i="1"/>
  <c r="K49" i="1"/>
  <c r="E49" i="1"/>
  <c r="AC48" i="1"/>
  <c r="AD48" i="1" s="1"/>
  <c r="AB48" i="1"/>
  <c r="AA48" i="1"/>
  <c r="H48" i="1" s="1"/>
  <c r="Z48" i="1"/>
  <c r="Y48" i="1"/>
  <c r="V48" i="1"/>
  <c r="U48" i="1"/>
  <c r="K48" i="1"/>
  <c r="E48" i="1"/>
  <c r="E74" i="1" s="1"/>
  <c r="AD47" i="1"/>
  <c r="AC47" i="1"/>
  <c r="AB47" i="1"/>
  <c r="AA47" i="1"/>
  <c r="Z47" i="1"/>
  <c r="Y47" i="1"/>
  <c r="V47" i="1"/>
  <c r="U47" i="1"/>
  <c r="K47" i="1"/>
  <c r="H47" i="1"/>
  <c r="E47" i="1"/>
  <c r="AD46" i="1"/>
  <c r="AC46" i="1"/>
  <c r="AB46" i="1"/>
  <c r="AA46" i="1"/>
  <c r="H46" i="1" s="1"/>
  <c r="Y46" i="1"/>
  <c r="Z46" i="1" s="1"/>
  <c r="V46" i="1"/>
  <c r="U46" i="1"/>
  <c r="K46" i="1"/>
  <c r="E46" i="1"/>
  <c r="AD45" i="1"/>
  <c r="AC45" i="1"/>
  <c r="AB45" i="1"/>
  <c r="AA45" i="1"/>
  <c r="H45" i="1" s="1"/>
  <c r="Z45" i="1"/>
  <c r="Y45" i="1"/>
  <c r="V45" i="1"/>
  <c r="U45" i="1"/>
  <c r="K45" i="1"/>
  <c r="E45" i="1"/>
  <c r="AD44" i="1"/>
  <c r="AC44" i="1"/>
  <c r="AB44" i="1"/>
  <c r="AA44" i="1"/>
  <c r="Z44" i="1"/>
  <c r="Y44" i="1"/>
  <c r="U44" i="1"/>
  <c r="V44" i="1" s="1"/>
  <c r="K44" i="1"/>
  <c r="H44" i="1"/>
  <c r="E44" i="1"/>
  <c r="E70" i="1" s="1"/>
  <c r="AD43" i="1"/>
  <c r="AC43" i="1"/>
  <c r="AA43" i="1"/>
  <c r="AB43" i="1" s="1"/>
  <c r="Z43" i="1"/>
  <c r="Y43" i="1"/>
  <c r="V43" i="1"/>
  <c r="U43" i="1"/>
  <c r="K43" i="1" s="1"/>
  <c r="H43" i="1"/>
  <c r="F43" i="1"/>
  <c r="E43" i="1"/>
  <c r="E69" i="1" s="1"/>
  <c r="AD42" i="1"/>
  <c r="AC42" i="1"/>
  <c r="AB42" i="1"/>
  <c r="AA42" i="1"/>
  <c r="Z42" i="1"/>
  <c r="Y42" i="1"/>
  <c r="V42" i="1"/>
  <c r="U42" i="1"/>
  <c r="K42" i="1" s="1"/>
  <c r="H42" i="1"/>
  <c r="F42" i="1"/>
  <c r="E42" i="1"/>
  <c r="AD41" i="1"/>
  <c r="AC41" i="1"/>
  <c r="AB41" i="1"/>
  <c r="AA41" i="1"/>
  <c r="H41" i="1" s="1"/>
  <c r="Z41" i="1"/>
  <c r="Y41" i="1"/>
  <c r="W41" i="1"/>
  <c r="G41" i="1" s="1"/>
  <c r="U41" i="1"/>
  <c r="V41" i="1" s="1"/>
  <c r="K41" i="1"/>
  <c r="E41" i="1"/>
  <c r="AC40" i="1"/>
  <c r="AD40" i="1" s="1"/>
  <c r="AA40" i="1"/>
  <c r="H40" i="1" s="1"/>
  <c r="Y40" i="1"/>
  <c r="Z40" i="1" s="1"/>
  <c r="X40" i="1"/>
  <c r="W40" i="1"/>
  <c r="G40" i="1" s="1"/>
  <c r="V40" i="1"/>
  <c r="U40" i="1"/>
  <c r="K40" i="1"/>
  <c r="E40" i="1"/>
  <c r="E66" i="1" s="1"/>
  <c r="AD39" i="1"/>
  <c r="AC39" i="1"/>
  <c r="AB39" i="1"/>
  <c r="AA39" i="1"/>
  <c r="Z39" i="1"/>
  <c r="Y39" i="1"/>
  <c r="W39" i="1"/>
  <c r="G39" i="1" s="1"/>
  <c r="V39" i="1"/>
  <c r="U39" i="1"/>
  <c r="K39" i="1" s="1"/>
  <c r="H39" i="1"/>
  <c r="F39" i="1"/>
  <c r="E39" i="1"/>
  <c r="E65" i="1" s="1"/>
  <c r="AC38" i="1"/>
  <c r="AD38" i="1" s="1"/>
  <c r="AB38" i="1"/>
  <c r="AA38" i="1"/>
  <c r="H38" i="1" s="1"/>
  <c r="Y38" i="1"/>
  <c r="Z38" i="1" s="1"/>
  <c r="W38" i="1"/>
  <c r="X38" i="1" s="1"/>
  <c r="U38" i="1"/>
  <c r="V38" i="1" s="1"/>
  <c r="K38" i="1"/>
  <c r="E38" i="1"/>
  <c r="E64" i="1" s="1"/>
  <c r="E90" i="1" s="1"/>
  <c r="F89" i="1" s="1"/>
  <c r="AC37" i="1"/>
  <c r="AD37" i="1" s="1"/>
  <c r="AB37" i="1"/>
  <c r="AA37" i="1"/>
  <c r="H37" i="1" s="1"/>
  <c r="Y37" i="1"/>
  <c r="Z37" i="1" s="1"/>
  <c r="W37" i="1"/>
  <c r="X37" i="1" s="1"/>
  <c r="U37" i="1"/>
  <c r="V37" i="1" s="1"/>
  <c r="K37" i="1"/>
  <c r="G37" i="1"/>
  <c r="F37" i="1"/>
  <c r="E37" i="1"/>
  <c r="AD36" i="1"/>
  <c r="AC36" i="1"/>
  <c r="AB36" i="1"/>
  <c r="AA36" i="1"/>
  <c r="H36" i="1" s="1"/>
  <c r="Z36" i="1"/>
  <c r="Y36" i="1"/>
  <c r="W36" i="1"/>
  <c r="G36" i="1" s="1"/>
  <c r="U36" i="1"/>
  <c r="V36" i="1" s="1"/>
  <c r="K36" i="1"/>
  <c r="E36" i="1"/>
  <c r="E62" i="1" s="1"/>
  <c r="E88" i="1" s="1"/>
  <c r="F87" i="1" s="1"/>
  <c r="AC35" i="1"/>
  <c r="AD35" i="1" s="1"/>
  <c r="AA35" i="1"/>
  <c r="H35" i="1" s="1"/>
  <c r="Y35" i="1"/>
  <c r="Z35" i="1" s="1"/>
  <c r="W35" i="1"/>
  <c r="U35" i="1"/>
  <c r="V35" i="1" s="1"/>
  <c r="K35" i="1"/>
  <c r="F35" i="1"/>
  <c r="E35" i="1"/>
  <c r="AO34" i="1"/>
  <c r="AO35" i="1" s="1"/>
  <c r="AO36" i="1" s="1"/>
  <c r="AO37" i="1" s="1"/>
  <c r="AD34" i="1"/>
  <c r="AC34" i="1"/>
  <c r="AB34" i="1"/>
  <c r="AA34" i="1"/>
  <c r="Y34" i="1"/>
  <c r="Z34" i="1" s="1"/>
  <c r="W34" i="1"/>
  <c r="G34" i="1" s="1"/>
  <c r="U34" i="1"/>
  <c r="V34" i="1" s="1"/>
  <c r="K34" i="1"/>
  <c r="H34" i="1"/>
  <c r="E34" i="1"/>
  <c r="E60" i="1" s="1"/>
  <c r="AC33" i="1"/>
  <c r="AD33" i="1" s="1"/>
  <c r="AA33" i="1"/>
  <c r="AB33" i="1" s="1"/>
  <c r="Y33" i="1"/>
  <c r="G33" i="1" s="1"/>
  <c r="X33" i="1"/>
  <c r="W33" i="1"/>
  <c r="U33" i="1"/>
  <c r="K33" i="1" s="1"/>
  <c r="H33" i="1"/>
  <c r="F33" i="1"/>
  <c r="E33" i="1"/>
  <c r="E59" i="1" s="1"/>
  <c r="E85" i="1" s="1"/>
  <c r="F84" i="1" s="1"/>
  <c r="D33" i="1"/>
  <c r="AD32" i="1"/>
  <c r="AC32" i="1"/>
  <c r="AB32" i="1"/>
  <c r="AA32" i="1"/>
  <c r="H32" i="1" s="1"/>
  <c r="Z32" i="1"/>
  <c r="Y32" i="1"/>
  <c r="X32" i="1"/>
  <c r="W32" i="1"/>
  <c r="U32" i="1"/>
  <c r="K32" i="1" s="1"/>
  <c r="F32" i="1"/>
  <c r="E32" i="1"/>
  <c r="D32" i="1"/>
  <c r="C32" i="1"/>
  <c r="D6" i="1" s="1"/>
  <c r="AD31" i="1"/>
  <c r="AC31" i="1"/>
  <c r="AA31" i="1"/>
  <c r="H31" i="1" s="1"/>
  <c r="Y31" i="1"/>
  <c r="Z31" i="1" s="1"/>
  <c r="W31" i="1"/>
  <c r="V31" i="1"/>
  <c r="U31" i="1"/>
  <c r="K31" i="1"/>
  <c r="E31" i="1"/>
  <c r="D31" i="1"/>
  <c r="AD30" i="1"/>
  <c r="AC30" i="1"/>
  <c r="AA30" i="1"/>
  <c r="AB30" i="1" s="1"/>
  <c r="Y30" i="1"/>
  <c r="Z30" i="1" s="1"/>
  <c r="U30" i="1"/>
  <c r="K30" i="1" s="1"/>
  <c r="H30" i="1"/>
  <c r="AC29" i="1"/>
  <c r="AD29" i="1" s="1"/>
  <c r="AA29" i="1"/>
  <c r="AB29" i="1" s="1"/>
  <c r="Z29" i="1"/>
  <c r="Y29" i="1"/>
  <c r="U29" i="1"/>
  <c r="V29" i="1" s="1"/>
  <c r="H29" i="1"/>
  <c r="F29" i="1"/>
  <c r="L29" i="1" s="1"/>
  <c r="AD28" i="1"/>
  <c r="AC28" i="1"/>
  <c r="AB28" i="1"/>
  <c r="AA28" i="1"/>
  <c r="H28" i="1" s="1"/>
  <c r="Z28" i="1"/>
  <c r="Y28" i="1"/>
  <c r="U28" i="1"/>
  <c r="V28" i="1" s="1"/>
  <c r="L28" i="1"/>
  <c r="K28" i="1"/>
  <c r="F28" i="1"/>
  <c r="AC27" i="1"/>
  <c r="AD27" i="1" s="1"/>
  <c r="AB27" i="1"/>
  <c r="AA27" i="1"/>
  <c r="H27" i="1" s="1"/>
  <c r="Z27" i="1"/>
  <c r="Y27" i="1"/>
  <c r="V27" i="1"/>
  <c r="U27" i="1"/>
  <c r="K27" i="1"/>
  <c r="F27" i="1"/>
  <c r="L27" i="1" s="1"/>
  <c r="AD26" i="1"/>
  <c r="AC26" i="1"/>
  <c r="AB26" i="1"/>
  <c r="AA26" i="1"/>
  <c r="Z26" i="1"/>
  <c r="Y26" i="1"/>
  <c r="U26" i="1"/>
  <c r="V26" i="1" s="1"/>
  <c r="L26" i="1"/>
  <c r="K26" i="1"/>
  <c r="H26" i="1"/>
  <c r="F26" i="1"/>
  <c r="AC25" i="1"/>
  <c r="AD25" i="1" s="1"/>
  <c r="AB25" i="1"/>
  <c r="AA25" i="1"/>
  <c r="Y25" i="1"/>
  <c r="Z25" i="1" s="1"/>
  <c r="U25" i="1"/>
  <c r="K25" i="1" s="1"/>
  <c r="H25" i="1"/>
  <c r="F25" i="1"/>
  <c r="L25" i="1" s="1"/>
  <c r="AC24" i="1"/>
  <c r="AD24" i="1" s="1"/>
  <c r="AA24" i="1"/>
  <c r="AB24" i="1" s="1"/>
  <c r="Y24" i="1"/>
  <c r="Z24" i="1" s="1"/>
  <c r="V24" i="1"/>
  <c r="U24" i="1"/>
  <c r="L24" i="1"/>
  <c r="K24" i="1"/>
  <c r="H24" i="1"/>
  <c r="F24" i="1"/>
  <c r="AD23" i="1"/>
  <c r="AC23" i="1"/>
  <c r="AA23" i="1"/>
  <c r="H23" i="1" s="1"/>
  <c r="Y23" i="1"/>
  <c r="Z23" i="1" s="1"/>
  <c r="U23" i="1"/>
  <c r="V23" i="1" s="1"/>
  <c r="L23" i="1"/>
  <c r="F23" i="1"/>
  <c r="AC22" i="1"/>
  <c r="AD22" i="1" s="1"/>
  <c r="AA22" i="1"/>
  <c r="AB22" i="1" s="1"/>
  <c r="Y22" i="1"/>
  <c r="Z22" i="1" s="1"/>
  <c r="V22" i="1"/>
  <c r="U22" i="1"/>
  <c r="L22" i="1"/>
  <c r="K22" i="1"/>
  <c r="F22" i="1"/>
  <c r="AD21" i="1"/>
  <c r="AC21" i="1"/>
  <c r="AB21" i="1"/>
  <c r="AA21" i="1"/>
  <c r="H21" i="1" s="1"/>
  <c r="Z21" i="1"/>
  <c r="Y21" i="1"/>
  <c r="U21" i="1"/>
  <c r="V21" i="1" s="1"/>
  <c r="F21" i="1"/>
  <c r="L21" i="1" s="1"/>
  <c r="AC20" i="1"/>
  <c r="AD20" i="1" s="1"/>
  <c r="AA20" i="1"/>
  <c r="H20" i="1" s="1"/>
  <c r="Z20" i="1"/>
  <c r="Y20" i="1"/>
  <c r="W20" i="1"/>
  <c r="X20" i="1" s="1"/>
  <c r="U20" i="1"/>
  <c r="V20" i="1" s="1"/>
  <c r="L20" i="1"/>
  <c r="K20" i="1"/>
  <c r="F20" i="1"/>
  <c r="AC19" i="1"/>
  <c r="AD19" i="1" s="1"/>
  <c r="AB19" i="1"/>
  <c r="AA19" i="1"/>
  <c r="Z19" i="1"/>
  <c r="Y19" i="1"/>
  <c r="W19" i="1"/>
  <c r="G19" i="1" s="1"/>
  <c r="U19" i="1"/>
  <c r="K19" i="1" s="1"/>
  <c r="H19" i="1"/>
  <c r="F19" i="1"/>
  <c r="L19" i="1" s="1"/>
  <c r="AC18" i="1"/>
  <c r="AD18" i="1" s="1"/>
  <c r="AA18" i="1"/>
  <c r="G18" i="1" s="1"/>
  <c r="Z18" i="1"/>
  <c r="Y18" i="1"/>
  <c r="W18" i="1"/>
  <c r="X18" i="1" s="1"/>
  <c r="U18" i="1"/>
  <c r="V18" i="1" s="1"/>
  <c r="F18" i="1"/>
  <c r="L18" i="1" s="1"/>
  <c r="AC17" i="1"/>
  <c r="AD17" i="1" s="1"/>
  <c r="AA17" i="1"/>
  <c r="H17" i="1" s="1"/>
  <c r="Z17" i="1"/>
  <c r="Y17" i="1"/>
  <c r="G17" i="1" s="1"/>
  <c r="X17" i="1"/>
  <c r="W17" i="1"/>
  <c r="U17" i="1"/>
  <c r="V17" i="1" s="1"/>
  <c r="L17" i="1"/>
  <c r="K17" i="1"/>
  <c r="F17" i="1"/>
  <c r="AD16" i="1"/>
  <c r="AC16" i="1"/>
  <c r="AA16" i="1"/>
  <c r="AB16" i="1" s="1"/>
  <c r="Y16" i="1"/>
  <c r="Z16" i="1" s="1"/>
  <c r="W16" i="1"/>
  <c r="G16" i="1" s="1"/>
  <c r="V16" i="1"/>
  <c r="U16" i="1"/>
  <c r="K16" i="1"/>
  <c r="H16" i="1"/>
  <c r="F16" i="1"/>
  <c r="L16" i="1" s="1"/>
  <c r="AC15" i="1"/>
  <c r="G15" i="1" s="1"/>
  <c r="AB15" i="1"/>
  <c r="AA15" i="1"/>
  <c r="Y15" i="1"/>
  <c r="Z15" i="1" s="1"/>
  <c r="W15" i="1"/>
  <c r="X15" i="1" s="1"/>
  <c r="V15" i="1"/>
  <c r="U15" i="1"/>
  <c r="K15" i="1"/>
  <c r="H15" i="1"/>
  <c r="F15" i="1"/>
  <c r="L15" i="1" s="1"/>
  <c r="AC14" i="1"/>
  <c r="AD14" i="1" s="1"/>
  <c r="AB14" i="1"/>
  <c r="AA14" i="1"/>
  <c r="H14" i="1" s="1"/>
  <c r="Z14" i="1"/>
  <c r="Y14" i="1"/>
  <c r="W14" i="1"/>
  <c r="G14" i="1" s="1"/>
  <c r="U14" i="1"/>
  <c r="K14" i="1" s="1"/>
  <c r="P14" i="1"/>
  <c r="O14" i="1"/>
  <c r="J14" i="1" s="1"/>
  <c r="L14" i="1"/>
  <c r="F14" i="1"/>
  <c r="AC13" i="1"/>
  <c r="AD13" i="1" s="1"/>
  <c r="AA13" i="1"/>
  <c r="H13" i="1" s="1"/>
  <c r="Y13" i="1"/>
  <c r="G13" i="1" s="1"/>
  <c r="X13" i="1"/>
  <c r="W13" i="1"/>
  <c r="U13" i="1"/>
  <c r="V13" i="1" s="1"/>
  <c r="L13" i="1"/>
  <c r="K13" i="1"/>
  <c r="F13" i="1"/>
  <c r="AD12" i="1"/>
  <c r="AC12" i="1"/>
  <c r="AA12" i="1"/>
  <c r="AB12" i="1" s="1"/>
  <c r="Y12" i="1"/>
  <c r="Z12" i="1" s="1"/>
  <c r="X12" i="1"/>
  <c r="W12" i="1"/>
  <c r="G12" i="1" s="1"/>
  <c r="V12" i="1"/>
  <c r="U12" i="1"/>
  <c r="L12" i="1"/>
  <c r="K12" i="1"/>
  <c r="H12" i="1"/>
  <c r="F12" i="1"/>
  <c r="AD11" i="1"/>
  <c r="AC11" i="1"/>
  <c r="AB11" i="1"/>
  <c r="AA11" i="1"/>
  <c r="Y11" i="1"/>
  <c r="Z11" i="1" s="1"/>
  <c r="W11" i="1"/>
  <c r="G11" i="1" s="1"/>
  <c r="U11" i="1"/>
  <c r="K11" i="1" s="1"/>
  <c r="P11" i="1"/>
  <c r="O11" i="1" s="1"/>
  <c r="J11" i="1" s="1"/>
  <c r="H11" i="1"/>
  <c r="F11" i="1"/>
  <c r="L11" i="1" s="1"/>
  <c r="AC10" i="1"/>
  <c r="AD10" i="1" s="1"/>
  <c r="AA10" i="1"/>
  <c r="H10" i="1" s="1"/>
  <c r="Z10" i="1"/>
  <c r="Y10" i="1"/>
  <c r="W10" i="1"/>
  <c r="X10" i="1" s="1"/>
  <c r="U10" i="1"/>
  <c r="V10" i="1" s="1"/>
  <c r="K10" i="1"/>
  <c r="F10" i="1"/>
  <c r="L10" i="1" s="1"/>
  <c r="AC9" i="1"/>
  <c r="AD9" i="1" s="1"/>
  <c r="AA9" i="1"/>
  <c r="AB9" i="1" s="1"/>
  <c r="Y9" i="1"/>
  <c r="Z9" i="1" s="1"/>
  <c r="W9" i="1"/>
  <c r="G9" i="1" s="1"/>
  <c r="U9" i="1"/>
  <c r="K9" i="1" s="1"/>
  <c r="R9" i="1"/>
  <c r="P122" i="1" s="1"/>
  <c r="O122" i="1" s="1"/>
  <c r="P9" i="1"/>
  <c r="O9" i="1"/>
  <c r="J9" i="1" s="1"/>
  <c r="L9" i="1"/>
  <c r="F9" i="1"/>
  <c r="AC8" i="1"/>
  <c r="AD8" i="1" s="1"/>
  <c r="AA8" i="1"/>
  <c r="H8" i="1" s="1"/>
  <c r="Y8" i="1"/>
  <c r="Z8" i="1" s="1"/>
  <c r="X8" i="1"/>
  <c r="W8" i="1"/>
  <c r="U8" i="1"/>
  <c r="V8" i="1" s="1"/>
  <c r="R8" i="1"/>
  <c r="K8" i="1"/>
  <c r="F8" i="1"/>
  <c r="L8" i="1" s="1"/>
  <c r="AC7" i="1"/>
  <c r="AD7" i="1" s="1"/>
  <c r="AA7" i="1"/>
  <c r="H7" i="1" s="1"/>
  <c r="Y7" i="1"/>
  <c r="Z7" i="1" s="1"/>
  <c r="W7" i="1"/>
  <c r="G7" i="1" s="1"/>
  <c r="U7" i="1"/>
  <c r="V7" i="1" s="1"/>
  <c r="L7" i="1"/>
  <c r="K7" i="1"/>
  <c r="F7" i="1"/>
  <c r="AC6" i="1"/>
  <c r="AD6" i="1" s="1"/>
  <c r="AA6" i="1"/>
  <c r="AB6" i="1" s="1"/>
  <c r="Y6" i="1"/>
  <c r="Z6" i="1" s="1"/>
  <c r="W6" i="1"/>
  <c r="G6" i="1" s="1"/>
  <c r="V6" i="1"/>
  <c r="U6" i="1"/>
  <c r="K6" i="1" s="1"/>
  <c r="H6" i="1"/>
  <c r="F6" i="1"/>
  <c r="L6" i="1" s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AC5" i="1"/>
  <c r="AD5" i="1" s="1"/>
  <c r="AB5" i="1"/>
  <c r="AA5" i="1"/>
  <c r="G5" i="1" s="1"/>
  <c r="Y5" i="1"/>
  <c r="Z5" i="1" s="1"/>
  <c r="W5" i="1"/>
  <c r="X5" i="1" s="1"/>
  <c r="U5" i="1"/>
  <c r="V5" i="1" s="1"/>
  <c r="F5" i="1"/>
  <c r="L5" i="1" s="1"/>
  <c r="D5" i="1"/>
  <c r="AG207" i="1" l="1"/>
  <c r="AG192" i="1"/>
  <c r="I192" i="1" s="1"/>
  <c r="AG187" i="1"/>
  <c r="AG182" i="1"/>
  <c r="AG112" i="1"/>
  <c r="AG108" i="1"/>
  <c r="I108" i="1" s="1"/>
  <c r="AG104" i="1"/>
  <c r="I104" i="1" s="1"/>
  <c r="AG38" i="1"/>
  <c r="I38" i="1" s="1"/>
  <c r="AG100" i="1"/>
  <c r="I100" i="1" s="1"/>
  <c r="AG124" i="1"/>
  <c r="I124" i="1" s="1"/>
  <c r="AG118" i="1"/>
  <c r="F14" i="6" s="1"/>
  <c r="AG115" i="1"/>
  <c r="I115" i="1" s="1"/>
  <c r="AG97" i="1"/>
  <c r="I97" i="1" s="1"/>
  <c r="AG93" i="1"/>
  <c r="I93" i="1" s="1"/>
  <c r="AG89" i="1"/>
  <c r="I89" i="1" s="1"/>
  <c r="AG57" i="1"/>
  <c r="I57" i="1" s="1"/>
  <c r="AG50" i="1"/>
  <c r="I50" i="1" s="1"/>
  <c r="AG46" i="1"/>
  <c r="I46" i="1" s="1"/>
  <c r="AG35" i="1"/>
  <c r="I35" i="1" s="1"/>
  <c r="AG20" i="1"/>
  <c r="I20" i="1" s="1"/>
  <c r="AG136" i="1"/>
  <c r="I136" i="1" s="1"/>
  <c r="AG202" i="1"/>
  <c r="I98" i="6" s="1"/>
  <c r="AG197" i="1"/>
  <c r="AG170" i="1"/>
  <c r="I170" i="1" s="1"/>
  <c r="AG144" i="1"/>
  <c r="AG133" i="1"/>
  <c r="AG130" i="1"/>
  <c r="I26" i="6" s="1"/>
  <c r="AG106" i="1"/>
  <c r="I106" i="1" s="1"/>
  <c r="AG95" i="1"/>
  <c r="I95" i="1" s="1"/>
  <c r="AG91" i="1"/>
  <c r="I91" i="1" s="1"/>
  <c r="AG85" i="1"/>
  <c r="I85" i="1" s="1"/>
  <c r="AG75" i="1"/>
  <c r="I75" i="1" s="1"/>
  <c r="AG65" i="1"/>
  <c r="I65" i="1" s="1"/>
  <c r="AG39" i="1"/>
  <c r="I39" i="1" s="1"/>
  <c r="AG31" i="1"/>
  <c r="I31" i="1" s="1"/>
  <c r="AG25" i="1"/>
  <c r="I25" i="1" s="1"/>
  <c r="AG14" i="1"/>
  <c r="I14" i="1" s="1"/>
  <c r="AG10" i="1"/>
  <c r="I10" i="1" s="1"/>
  <c r="AG190" i="1"/>
  <c r="I190" i="1" s="1"/>
  <c r="AG178" i="1"/>
  <c r="I178" i="1" s="1"/>
  <c r="AG174" i="1"/>
  <c r="AG160" i="1"/>
  <c r="AG147" i="1"/>
  <c r="I43" i="6" s="1"/>
  <c r="AG140" i="1"/>
  <c r="I140" i="1" s="1"/>
  <c r="AG137" i="1"/>
  <c r="I137" i="1" s="1"/>
  <c r="AG109" i="1"/>
  <c r="I109" i="1" s="1"/>
  <c r="AG82" i="1"/>
  <c r="I82" i="1" s="1"/>
  <c r="AG70" i="1"/>
  <c r="I70" i="1" s="1"/>
  <c r="AG54" i="1"/>
  <c r="I54" i="1" s="1"/>
  <c r="AG43" i="1"/>
  <c r="I43" i="1" s="1"/>
  <c r="AG7" i="1"/>
  <c r="I7" i="1" s="1"/>
  <c r="AG80" i="1"/>
  <c r="I80" i="1" s="1"/>
  <c r="AG210" i="1"/>
  <c r="AG205" i="1"/>
  <c r="F101" i="6" s="1"/>
  <c r="AG195" i="1"/>
  <c r="AG183" i="1"/>
  <c r="I183" i="1" s="1"/>
  <c r="AG166" i="1"/>
  <c r="I166" i="1" s="1"/>
  <c r="AG157" i="1"/>
  <c r="AG150" i="1"/>
  <c r="I150" i="1" s="1"/>
  <c r="AG121" i="1"/>
  <c r="F17" i="6" s="1"/>
  <c r="AG72" i="1"/>
  <c r="I72" i="1" s="1"/>
  <c r="AG47" i="1"/>
  <c r="I47" i="1" s="1"/>
  <c r="AG32" i="1"/>
  <c r="I32" i="1" s="1"/>
  <c r="AG199" i="1"/>
  <c r="F95" i="6" s="1"/>
  <c r="AG159" i="1"/>
  <c r="I159" i="1" s="1"/>
  <c r="AG200" i="1"/>
  <c r="I200" i="1" s="1"/>
  <c r="AG184" i="1"/>
  <c r="I184" i="1" s="1"/>
  <c r="AG171" i="1"/>
  <c r="I171" i="1" s="1"/>
  <c r="AG161" i="1"/>
  <c r="I161" i="1" s="1"/>
  <c r="AG154" i="1"/>
  <c r="F50" i="6" s="1"/>
  <c r="AG127" i="1"/>
  <c r="AG116" i="1"/>
  <c r="AG110" i="1"/>
  <c r="I110" i="1" s="1"/>
  <c r="AG51" i="1"/>
  <c r="I51" i="1" s="1"/>
  <c r="AG36" i="1"/>
  <c r="I36" i="1" s="1"/>
  <c r="AG26" i="1"/>
  <c r="I26" i="1" s="1"/>
  <c r="AG194" i="1"/>
  <c r="I90" i="6" s="1"/>
  <c r="AG78" i="1"/>
  <c r="I78" i="1" s="1"/>
  <c r="AG22" i="1"/>
  <c r="I22" i="1" s="1"/>
  <c r="AG188" i="1"/>
  <c r="I188" i="1" s="1"/>
  <c r="AG179" i="1"/>
  <c r="I179" i="1" s="1"/>
  <c r="AG151" i="1"/>
  <c r="I151" i="1" s="1"/>
  <c r="AG119" i="1"/>
  <c r="I119" i="1" s="1"/>
  <c r="AG113" i="1"/>
  <c r="AG99" i="1"/>
  <c r="I99" i="1" s="1"/>
  <c r="AG79" i="1"/>
  <c r="I79" i="1" s="1"/>
  <c r="AG77" i="1"/>
  <c r="I77" i="1" s="1"/>
  <c r="AG67" i="1"/>
  <c r="I67" i="1" s="1"/>
  <c r="AG60" i="1"/>
  <c r="I60" i="1" s="1"/>
  <c r="AG55" i="1"/>
  <c r="I55" i="1" s="1"/>
  <c r="AG29" i="1"/>
  <c r="I29" i="1" s="1"/>
  <c r="AG23" i="1"/>
  <c r="I23" i="1" s="1"/>
  <c r="AG18" i="1"/>
  <c r="I18" i="1" s="1"/>
  <c r="AG208" i="1"/>
  <c r="I208" i="1" s="1"/>
  <c r="AG203" i="1"/>
  <c r="F99" i="6" s="1"/>
  <c r="AG193" i="1"/>
  <c r="I193" i="1" s="1"/>
  <c r="AG162" i="1"/>
  <c r="I162" i="1" s="1"/>
  <c r="AG141" i="1"/>
  <c r="AG103" i="1"/>
  <c r="I103" i="1" s="1"/>
  <c r="AG101" i="1"/>
  <c r="I101" i="1" s="1"/>
  <c r="AG90" i="1"/>
  <c r="I90" i="1" s="1"/>
  <c r="AG83" i="1"/>
  <c r="I83" i="1" s="1"/>
  <c r="AG62" i="1"/>
  <c r="I62" i="1" s="1"/>
  <c r="AG44" i="1"/>
  <c r="I44" i="1" s="1"/>
  <c r="AG40" i="1"/>
  <c r="I40" i="1" s="1"/>
  <c r="AG15" i="1"/>
  <c r="I15" i="1" s="1"/>
  <c r="AG11" i="1"/>
  <c r="I11" i="1" s="1"/>
  <c r="AG5" i="1"/>
  <c r="I5" i="1" s="1"/>
  <c r="AG177" i="1"/>
  <c r="I177" i="1" s="1"/>
  <c r="AG87" i="1"/>
  <c r="I87" i="1" s="1"/>
  <c r="AG30" i="1"/>
  <c r="I30" i="1" s="1"/>
  <c r="AG198" i="1"/>
  <c r="I198" i="1" s="1"/>
  <c r="AG185" i="1"/>
  <c r="I185" i="1" s="1"/>
  <c r="AG175" i="1"/>
  <c r="I175" i="1" s="1"/>
  <c r="AG167" i="1"/>
  <c r="I167" i="1" s="1"/>
  <c r="AG148" i="1"/>
  <c r="I148" i="1" s="1"/>
  <c r="AG138" i="1"/>
  <c r="AG134" i="1"/>
  <c r="I30" i="6" s="1"/>
  <c r="AG131" i="1"/>
  <c r="I131" i="1" s="1"/>
  <c r="AG128" i="1"/>
  <c r="I128" i="1" s="1"/>
  <c r="AG125" i="1"/>
  <c r="F21" i="6" s="1"/>
  <c r="AG122" i="1"/>
  <c r="AG105" i="1"/>
  <c r="I105" i="1" s="1"/>
  <c r="AG94" i="1"/>
  <c r="I94" i="1" s="1"/>
  <c r="AG86" i="1"/>
  <c r="I86" i="1" s="1"/>
  <c r="AG81" i="1"/>
  <c r="I81" i="1" s="1"/>
  <c r="AG64" i="1"/>
  <c r="I64" i="1" s="1"/>
  <c r="AG58" i="1"/>
  <c r="I58" i="1" s="1"/>
  <c r="AG33" i="1"/>
  <c r="I33" i="1" s="1"/>
  <c r="AG21" i="1"/>
  <c r="I21" i="1" s="1"/>
  <c r="AG8" i="1"/>
  <c r="I8" i="1" s="1"/>
  <c r="AG211" i="1"/>
  <c r="AG191" i="1"/>
  <c r="AG152" i="1"/>
  <c r="I152" i="1" s="1"/>
  <c r="AG145" i="1"/>
  <c r="I145" i="1" s="1"/>
  <c r="AG107" i="1"/>
  <c r="I107" i="1" s="1"/>
  <c r="AG92" i="1"/>
  <c r="I92" i="1" s="1"/>
  <c r="AG88" i="1"/>
  <c r="I88" i="1" s="1"/>
  <c r="AG74" i="1"/>
  <c r="I74" i="1" s="1"/>
  <c r="AG56" i="1"/>
  <c r="I56" i="1" s="1"/>
  <c r="AG52" i="1"/>
  <c r="I52" i="1" s="1"/>
  <c r="AG48" i="1"/>
  <c r="I48" i="1" s="1"/>
  <c r="AG73" i="1"/>
  <c r="I73" i="1" s="1"/>
  <c r="AG206" i="1"/>
  <c r="I206" i="1" s="1"/>
  <c r="AG186" i="1"/>
  <c r="I186" i="1" s="1"/>
  <c r="AG180" i="1"/>
  <c r="I180" i="1" s="1"/>
  <c r="AG172" i="1"/>
  <c r="I172" i="1" s="1"/>
  <c r="AG163" i="1"/>
  <c r="I163" i="1" s="1"/>
  <c r="AG158" i="1"/>
  <c r="AG114" i="1"/>
  <c r="F10" i="6" s="1"/>
  <c r="AG96" i="1"/>
  <c r="I96" i="1" s="1"/>
  <c r="AG69" i="1"/>
  <c r="I69" i="1" s="1"/>
  <c r="AG37" i="1"/>
  <c r="I37" i="1" s="1"/>
  <c r="AG12" i="1"/>
  <c r="I12" i="1" s="1"/>
  <c r="AG201" i="1"/>
  <c r="F97" i="6" s="1"/>
  <c r="AG196" i="1"/>
  <c r="I196" i="1" s="1"/>
  <c r="AG176" i="1"/>
  <c r="F72" i="6" s="1"/>
  <c r="AG168" i="1"/>
  <c r="F64" i="6" s="1"/>
  <c r="AG155" i="1"/>
  <c r="I51" i="6" s="1"/>
  <c r="AG117" i="1"/>
  <c r="I13" i="6" s="1"/>
  <c r="AG98" i="1"/>
  <c r="I98" i="1" s="1"/>
  <c r="AG76" i="1"/>
  <c r="I76" i="1" s="1"/>
  <c r="AG71" i="1"/>
  <c r="I71" i="1" s="1"/>
  <c r="AG41" i="1"/>
  <c r="I41" i="1" s="1"/>
  <c r="AG27" i="1"/>
  <c r="I27" i="1" s="1"/>
  <c r="AG24" i="1"/>
  <c r="I24" i="1" s="1"/>
  <c r="AG16" i="1"/>
  <c r="I16" i="1" s="1"/>
  <c r="AG142" i="1"/>
  <c r="AG120" i="1"/>
  <c r="I120" i="1" s="1"/>
  <c r="AG111" i="1"/>
  <c r="I111" i="1" s="1"/>
  <c r="AG84" i="1"/>
  <c r="I84" i="1" s="1"/>
  <c r="AG45" i="1"/>
  <c r="I45" i="1" s="1"/>
  <c r="AG34" i="1"/>
  <c r="I34" i="1" s="1"/>
  <c r="AG19" i="1"/>
  <c r="I19" i="1" s="1"/>
  <c r="AG9" i="1"/>
  <c r="I9" i="1" s="1"/>
  <c r="AG146" i="1"/>
  <c r="F42" i="6" s="1"/>
  <c r="AG212" i="1"/>
  <c r="AG209" i="1"/>
  <c r="AG204" i="1"/>
  <c r="AG189" i="1"/>
  <c r="AG181" i="1"/>
  <c r="I181" i="1" s="1"/>
  <c r="AG173" i="1"/>
  <c r="I173" i="1" s="1"/>
  <c r="AG164" i="1"/>
  <c r="AG149" i="1"/>
  <c r="AG139" i="1"/>
  <c r="I139" i="1" s="1"/>
  <c r="AG135" i="1"/>
  <c r="I135" i="1" s="1"/>
  <c r="AG132" i="1"/>
  <c r="I28" i="6" s="1"/>
  <c r="AG126" i="1"/>
  <c r="I126" i="1" s="1"/>
  <c r="AG123" i="1"/>
  <c r="I19" i="6" s="1"/>
  <c r="AG66" i="1"/>
  <c r="I66" i="1" s="1"/>
  <c r="AG49" i="1"/>
  <c r="I49" i="1" s="1"/>
  <c r="AG6" i="1"/>
  <c r="I6" i="1" s="1"/>
  <c r="AG156" i="1"/>
  <c r="I156" i="1" s="1"/>
  <c r="AG53" i="1"/>
  <c r="I53" i="1" s="1"/>
  <c r="AG169" i="1"/>
  <c r="I169" i="1" s="1"/>
  <c r="AG165" i="1"/>
  <c r="I165" i="1" s="1"/>
  <c r="AG153" i="1"/>
  <c r="I153" i="1" s="1"/>
  <c r="AG143" i="1"/>
  <c r="I143" i="1" s="1"/>
  <c r="AG129" i="1"/>
  <c r="AG102" i="1"/>
  <c r="I102" i="1" s="1"/>
  <c r="AG68" i="1"/>
  <c r="I68" i="1" s="1"/>
  <c r="AG63" i="1"/>
  <c r="I63" i="1" s="1"/>
  <c r="AG61" i="1"/>
  <c r="I61" i="1" s="1"/>
  <c r="AG59" i="1"/>
  <c r="I59" i="1" s="1"/>
  <c r="AG42" i="1"/>
  <c r="I42" i="1" s="1"/>
  <c r="AG28" i="1"/>
  <c r="I28" i="1" s="1"/>
  <c r="AG17" i="1"/>
  <c r="I17" i="1" s="1"/>
  <c r="AG13" i="1"/>
  <c r="I13" i="1" s="1"/>
  <c r="I18" i="8"/>
  <c r="F18" i="8"/>
  <c r="I18" i="5"/>
  <c r="F18" i="5"/>
  <c r="J122" i="1"/>
  <c r="E57" i="1"/>
  <c r="F30" i="1"/>
  <c r="I12" i="8"/>
  <c r="F12" i="8"/>
  <c r="I12" i="5"/>
  <c r="F12" i="5"/>
  <c r="J116" i="1"/>
  <c r="P19" i="1"/>
  <c r="O19" i="1" s="1"/>
  <c r="J19" i="1" s="1"/>
  <c r="P27" i="1"/>
  <c r="O27" i="1" s="1"/>
  <c r="J27" i="1" s="1"/>
  <c r="E63" i="1"/>
  <c r="F36" i="1"/>
  <c r="G38" i="1"/>
  <c r="H61" i="1"/>
  <c r="AB61" i="1"/>
  <c r="H74" i="1"/>
  <c r="AB74" i="1"/>
  <c r="E75" i="1"/>
  <c r="F48" i="1"/>
  <c r="X16" i="1"/>
  <c r="AB18" i="1"/>
  <c r="V19" i="1"/>
  <c r="P23" i="1"/>
  <c r="O23" i="1" s="1"/>
  <c r="J23" i="1" s="1"/>
  <c r="Z33" i="1"/>
  <c r="X34" i="1"/>
  <c r="P51" i="1"/>
  <c r="O51" i="1" s="1"/>
  <c r="J51" i="1" s="1"/>
  <c r="F51" i="3"/>
  <c r="E78" i="3"/>
  <c r="P28" i="1"/>
  <c r="O28" i="1" s="1"/>
  <c r="J28" i="1" s="1"/>
  <c r="F31" i="1"/>
  <c r="E58" i="1"/>
  <c r="P50" i="1"/>
  <c r="O50" i="1" s="1"/>
  <c r="J50" i="1" s="1"/>
  <c r="F25" i="7"/>
  <c r="I25" i="7"/>
  <c r="H129" i="1"/>
  <c r="AB129" i="1"/>
  <c r="V11" i="1"/>
  <c r="P207" i="1"/>
  <c r="O207" i="1" s="1"/>
  <c r="P199" i="1"/>
  <c r="O199" i="1" s="1"/>
  <c r="P191" i="1"/>
  <c r="O191" i="1" s="1"/>
  <c r="P156" i="1"/>
  <c r="O156" i="1" s="1"/>
  <c r="P212" i="1"/>
  <c r="O212" i="1" s="1"/>
  <c r="P204" i="1"/>
  <c r="O204" i="1" s="1"/>
  <c r="P196" i="1"/>
  <c r="O196" i="1" s="1"/>
  <c r="P188" i="1"/>
  <c r="O188" i="1" s="1"/>
  <c r="P209" i="1"/>
  <c r="O209" i="1" s="1"/>
  <c r="P201" i="1"/>
  <c r="O201" i="1" s="1"/>
  <c r="P193" i="1"/>
  <c r="O193" i="1" s="1"/>
  <c r="P206" i="1"/>
  <c r="O206" i="1" s="1"/>
  <c r="P198" i="1"/>
  <c r="O198" i="1" s="1"/>
  <c r="P190" i="1"/>
  <c r="O190" i="1" s="1"/>
  <c r="P179" i="1"/>
  <c r="O179" i="1" s="1"/>
  <c r="P211" i="1"/>
  <c r="O211" i="1" s="1"/>
  <c r="P203" i="1"/>
  <c r="O203" i="1" s="1"/>
  <c r="P195" i="1"/>
  <c r="O195" i="1" s="1"/>
  <c r="P187" i="1"/>
  <c r="O187" i="1" s="1"/>
  <c r="P184" i="1"/>
  <c r="O184" i="1" s="1"/>
  <c r="P176" i="1"/>
  <c r="O176" i="1" s="1"/>
  <c r="P208" i="1"/>
  <c r="O208" i="1" s="1"/>
  <c r="P205" i="1"/>
  <c r="O205" i="1" s="1"/>
  <c r="P197" i="1"/>
  <c r="O197" i="1" s="1"/>
  <c r="P189" i="1"/>
  <c r="O189" i="1" s="1"/>
  <c r="P168" i="1"/>
  <c r="O168" i="1" s="1"/>
  <c r="P148" i="1"/>
  <c r="O148" i="1" s="1"/>
  <c r="P140" i="1"/>
  <c r="O140" i="1" s="1"/>
  <c r="P125" i="1"/>
  <c r="O125" i="1" s="1"/>
  <c r="P101" i="1"/>
  <c r="O101" i="1" s="1"/>
  <c r="J101" i="1" s="1"/>
  <c r="P93" i="1"/>
  <c r="O93" i="1" s="1"/>
  <c r="J93" i="1" s="1"/>
  <c r="P200" i="1"/>
  <c r="O200" i="1" s="1"/>
  <c r="P194" i="1"/>
  <c r="O194" i="1" s="1"/>
  <c r="P186" i="1"/>
  <c r="O186" i="1" s="1"/>
  <c r="P185" i="1"/>
  <c r="O185" i="1" s="1"/>
  <c r="P182" i="1"/>
  <c r="O182" i="1" s="1"/>
  <c r="P128" i="1"/>
  <c r="O128" i="1" s="1"/>
  <c r="P183" i="1"/>
  <c r="O183" i="1" s="1"/>
  <c r="P181" i="1"/>
  <c r="O181" i="1" s="1"/>
  <c r="P172" i="1"/>
  <c r="O172" i="1" s="1"/>
  <c r="P163" i="1"/>
  <c r="O163" i="1" s="1"/>
  <c r="P153" i="1"/>
  <c r="O153" i="1" s="1"/>
  <c r="P145" i="1"/>
  <c r="O145" i="1" s="1"/>
  <c r="P137" i="1"/>
  <c r="O137" i="1" s="1"/>
  <c r="P131" i="1"/>
  <c r="O131" i="1" s="1"/>
  <c r="P180" i="1"/>
  <c r="O180" i="1" s="1"/>
  <c r="P159" i="1"/>
  <c r="O159" i="1" s="1"/>
  <c r="P134" i="1"/>
  <c r="O134" i="1" s="1"/>
  <c r="P167" i="1"/>
  <c r="O167" i="1" s="1"/>
  <c r="P178" i="1"/>
  <c r="O178" i="1" s="1"/>
  <c r="P166" i="1"/>
  <c r="O166" i="1" s="1"/>
  <c r="P162" i="1"/>
  <c r="O162" i="1" s="1"/>
  <c r="P155" i="1"/>
  <c r="O155" i="1" s="1"/>
  <c r="P147" i="1"/>
  <c r="O147" i="1" s="1"/>
  <c r="P139" i="1"/>
  <c r="O139" i="1" s="1"/>
  <c r="P127" i="1"/>
  <c r="O127" i="1" s="1"/>
  <c r="P192" i="1"/>
  <c r="O192" i="1" s="1"/>
  <c r="P177" i="1"/>
  <c r="O177" i="1" s="1"/>
  <c r="P158" i="1"/>
  <c r="O158" i="1" s="1"/>
  <c r="P130" i="1"/>
  <c r="O130" i="1" s="1"/>
  <c r="P114" i="1"/>
  <c r="O114" i="1" s="1"/>
  <c r="P152" i="1"/>
  <c r="O152" i="1" s="1"/>
  <c r="P144" i="1"/>
  <c r="O144" i="1" s="1"/>
  <c r="P136" i="1"/>
  <c r="O136" i="1" s="1"/>
  <c r="P133" i="1"/>
  <c r="O133" i="1" s="1"/>
  <c r="P117" i="1"/>
  <c r="O117" i="1" s="1"/>
  <c r="P210" i="1"/>
  <c r="O210" i="1" s="1"/>
  <c r="P170" i="1"/>
  <c r="O170" i="1" s="1"/>
  <c r="P165" i="1"/>
  <c r="O165" i="1" s="1"/>
  <c r="P161" i="1"/>
  <c r="O161" i="1" s="1"/>
  <c r="P149" i="1"/>
  <c r="O149" i="1" s="1"/>
  <c r="P141" i="1"/>
  <c r="O141" i="1" s="1"/>
  <c r="P123" i="1"/>
  <c r="O123" i="1" s="1"/>
  <c r="P202" i="1"/>
  <c r="O202" i="1" s="1"/>
  <c r="P175" i="1"/>
  <c r="O175" i="1" s="1"/>
  <c r="P174" i="1"/>
  <c r="O174" i="1" s="1"/>
  <c r="P160" i="1"/>
  <c r="O160" i="1" s="1"/>
  <c r="P164" i="1"/>
  <c r="O164" i="1" s="1"/>
  <c r="P151" i="1"/>
  <c r="O151" i="1" s="1"/>
  <c r="P143" i="1"/>
  <c r="O143" i="1" s="1"/>
  <c r="P135" i="1"/>
  <c r="O135" i="1" s="1"/>
  <c r="P119" i="1"/>
  <c r="O119" i="1" s="1"/>
  <c r="P104" i="1"/>
  <c r="O104" i="1" s="1"/>
  <c r="J104" i="1" s="1"/>
  <c r="P154" i="1"/>
  <c r="O154" i="1" s="1"/>
  <c r="P112" i="1"/>
  <c r="O112" i="1" s="1"/>
  <c r="P100" i="1"/>
  <c r="O100" i="1" s="1"/>
  <c r="J100" i="1" s="1"/>
  <c r="P75" i="1"/>
  <c r="O75" i="1" s="1"/>
  <c r="J75" i="1" s="1"/>
  <c r="P67" i="1"/>
  <c r="O67" i="1" s="1"/>
  <c r="J67" i="1" s="1"/>
  <c r="P59" i="1"/>
  <c r="O59" i="1" s="1"/>
  <c r="J59" i="1" s="1"/>
  <c r="P30" i="1"/>
  <c r="O30" i="1" s="1"/>
  <c r="J30" i="1" s="1"/>
  <c r="P126" i="1"/>
  <c r="O126" i="1" s="1"/>
  <c r="P92" i="1"/>
  <c r="O92" i="1" s="1"/>
  <c r="J92" i="1" s="1"/>
  <c r="P83" i="1"/>
  <c r="O83" i="1" s="1"/>
  <c r="J83" i="1" s="1"/>
  <c r="P56" i="1"/>
  <c r="O56" i="1" s="1"/>
  <c r="J56" i="1" s="1"/>
  <c r="P48" i="1"/>
  <c r="O48" i="1" s="1"/>
  <c r="J48" i="1" s="1"/>
  <c r="P40" i="1"/>
  <c r="O40" i="1" s="1"/>
  <c r="J40" i="1" s="1"/>
  <c r="P111" i="1"/>
  <c r="O111" i="1" s="1"/>
  <c r="P105" i="1"/>
  <c r="O105" i="1" s="1"/>
  <c r="J105" i="1" s="1"/>
  <c r="P80" i="1"/>
  <c r="O80" i="1" s="1"/>
  <c r="J80" i="1" s="1"/>
  <c r="P72" i="1"/>
  <c r="O72" i="1" s="1"/>
  <c r="J72" i="1" s="1"/>
  <c r="P64" i="1"/>
  <c r="O64" i="1" s="1"/>
  <c r="J64" i="1" s="1"/>
  <c r="P35" i="1"/>
  <c r="O35" i="1" s="1"/>
  <c r="J35" i="1" s="1"/>
  <c r="P173" i="1"/>
  <c r="O173" i="1" s="1"/>
  <c r="P142" i="1"/>
  <c r="O142" i="1" s="1"/>
  <c r="P95" i="1"/>
  <c r="O95" i="1" s="1"/>
  <c r="J95" i="1" s="1"/>
  <c r="P129" i="1"/>
  <c r="O129" i="1" s="1"/>
  <c r="P110" i="1"/>
  <c r="O110" i="1" s="1"/>
  <c r="P99" i="1"/>
  <c r="O99" i="1" s="1"/>
  <c r="J99" i="1" s="1"/>
  <c r="P88" i="1"/>
  <c r="O88" i="1" s="1"/>
  <c r="J88" i="1" s="1"/>
  <c r="P77" i="1"/>
  <c r="O77" i="1" s="1"/>
  <c r="J77" i="1" s="1"/>
  <c r="P69" i="1"/>
  <c r="O69" i="1" s="1"/>
  <c r="J69" i="1" s="1"/>
  <c r="P61" i="1"/>
  <c r="O61" i="1" s="1"/>
  <c r="J61" i="1" s="1"/>
  <c r="P85" i="1"/>
  <c r="O85" i="1" s="1"/>
  <c r="J85" i="1" s="1"/>
  <c r="P157" i="1"/>
  <c r="O157" i="1" s="1"/>
  <c r="P98" i="1"/>
  <c r="O98" i="1" s="1"/>
  <c r="J98" i="1" s="1"/>
  <c r="P91" i="1"/>
  <c r="O91" i="1" s="1"/>
  <c r="J91" i="1" s="1"/>
  <c r="P82" i="1"/>
  <c r="O82" i="1" s="1"/>
  <c r="J82" i="1" s="1"/>
  <c r="P74" i="1"/>
  <c r="O74" i="1" s="1"/>
  <c r="J74" i="1" s="1"/>
  <c r="P66" i="1"/>
  <c r="O66" i="1" s="1"/>
  <c r="J66" i="1" s="1"/>
  <c r="P58" i="1"/>
  <c r="O58" i="1" s="1"/>
  <c r="J58" i="1" s="1"/>
  <c r="P169" i="1"/>
  <c r="O169" i="1" s="1"/>
  <c r="P103" i="1"/>
  <c r="O103" i="1" s="1"/>
  <c r="J103" i="1" s="1"/>
  <c r="P55" i="1"/>
  <c r="O55" i="1" s="1"/>
  <c r="J55" i="1" s="1"/>
  <c r="P47" i="1"/>
  <c r="O47" i="1" s="1"/>
  <c r="J47" i="1" s="1"/>
  <c r="P39" i="1"/>
  <c r="O39" i="1" s="1"/>
  <c r="J39" i="1" s="1"/>
  <c r="P26" i="1"/>
  <c r="O26" i="1" s="1"/>
  <c r="J26" i="1" s="1"/>
  <c r="P150" i="1"/>
  <c r="O150" i="1" s="1"/>
  <c r="P138" i="1"/>
  <c r="O138" i="1" s="1"/>
  <c r="P109" i="1"/>
  <c r="O109" i="1" s="1"/>
  <c r="P94" i="1"/>
  <c r="O94" i="1" s="1"/>
  <c r="J94" i="1" s="1"/>
  <c r="P79" i="1"/>
  <c r="O79" i="1" s="1"/>
  <c r="J79" i="1" s="1"/>
  <c r="P71" i="1"/>
  <c r="O71" i="1" s="1"/>
  <c r="J71" i="1" s="1"/>
  <c r="P63" i="1"/>
  <c r="O63" i="1" s="1"/>
  <c r="J63" i="1" s="1"/>
  <c r="P87" i="1"/>
  <c r="O87" i="1" s="1"/>
  <c r="J87" i="1" s="1"/>
  <c r="P52" i="1"/>
  <c r="O52" i="1" s="1"/>
  <c r="J52" i="1" s="1"/>
  <c r="P44" i="1"/>
  <c r="O44" i="1" s="1"/>
  <c r="J44" i="1" s="1"/>
  <c r="P108" i="1"/>
  <c r="O108" i="1" s="1"/>
  <c r="J108" i="1" s="1"/>
  <c r="P102" i="1"/>
  <c r="O102" i="1" s="1"/>
  <c r="J102" i="1" s="1"/>
  <c r="P97" i="1"/>
  <c r="O97" i="1" s="1"/>
  <c r="J97" i="1" s="1"/>
  <c r="P90" i="1"/>
  <c r="O90" i="1" s="1"/>
  <c r="J90" i="1" s="1"/>
  <c r="P76" i="1"/>
  <c r="O76" i="1" s="1"/>
  <c r="J76" i="1" s="1"/>
  <c r="P68" i="1"/>
  <c r="O68" i="1" s="1"/>
  <c r="J68" i="1" s="1"/>
  <c r="P60" i="1"/>
  <c r="O60" i="1" s="1"/>
  <c r="J60" i="1" s="1"/>
  <c r="P171" i="1"/>
  <c r="O171" i="1" s="1"/>
  <c r="P132" i="1"/>
  <c r="O132" i="1" s="1"/>
  <c r="P84" i="1"/>
  <c r="O84" i="1" s="1"/>
  <c r="J84" i="1" s="1"/>
  <c r="P146" i="1"/>
  <c r="O146" i="1" s="1"/>
  <c r="P81" i="1"/>
  <c r="O81" i="1" s="1"/>
  <c r="J81" i="1" s="1"/>
  <c r="P73" i="1"/>
  <c r="O73" i="1" s="1"/>
  <c r="J73" i="1" s="1"/>
  <c r="P65" i="1"/>
  <c r="O65" i="1" s="1"/>
  <c r="J65" i="1" s="1"/>
  <c r="P57" i="1"/>
  <c r="O57" i="1" s="1"/>
  <c r="J57" i="1" s="1"/>
  <c r="P115" i="1"/>
  <c r="O115" i="1" s="1"/>
  <c r="P107" i="1"/>
  <c r="O107" i="1" s="1"/>
  <c r="J107" i="1" s="1"/>
  <c r="P124" i="1"/>
  <c r="O124" i="1" s="1"/>
  <c r="P121" i="1"/>
  <c r="O121" i="1" s="1"/>
  <c r="P120" i="1"/>
  <c r="O120" i="1" s="1"/>
  <c r="P118" i="1"/>
  <c r="O118" i="1" s="1"/>
  <c r="P113" i="1"/>
  <c r="O113" i="1" s="1"/>
  <c r="P78" i="1"/>
  <c r="O78" i="1" s="1"/>
  <c r="J78" i="1" s="1"/>
  <c r="P70" i="1"/>
  <c r="O70" i="1" s="1"/>
  <c r="J70" i="1" s="1"/>
  <c r="P62" i="1"/>
  <c r="O62" i="1" s="1"/>
  <c r="J62" i="1" s="1"/>
  <c r="AB8" i="1"/>
  <c r="X11" i="1"/>
  <c r="AB13" i="1"/>
  <c r="P17" i="1"/>
  <c r="O17" i="1" s="1"/>
  <c r="J17" i="1" s="1"/>
  <c r="H18" i="1"/>
  <c r="X19" i="1"/>
  <c r="G35" i="1"/>
  <c r="E73" i="1"/>
  <c r="F46" i="1"/>
  <c r="E100" i="1"/>
  <c r="F99" i="1" s="1"/>
  <c r="F73" i="1"/>
  <c r="P49" i="1"/>
  <c r="O49" i="1" s="1"/>
  <c r="J49" i="1" s="1"/>
  <c r="K75" i="1"/>
  <c r="V75" i="1"/>
  <c r="K100" i="1"/>
  <c r="V100" i="1"/>
  <c r="H5" i="1"/>
  <c r="P38" i="1"/>
  <c r="O38" i="1" s="1"/>
  <c r="J38" i="1" s="1"/>
  <c r="G8" i="1"/>
  <c r="P7" i="1"/>
  <c r="O7" i="1" s="1"/>
  <c r="J7" i="1" s="1"/>
  <c r="V9" i="1"/>
  <c r="P20" i="1"/>
  <c r="O20" i="1" s="1"/>
  <c r="J20" i="1" s="1"/>
  <c r="K29" i="1"/>
  <c r="G32" i="1"/>
  <c r="C33" i="1"/>
  <c r="X35" i="1"/>
  <c r="P37" i="1"/>
  <c r="O37" i="1" s="1"/>
  <c r="J37" i="1" s="1"/>
  <c r="X39" i="1"/>
  <c r="E108" i="1"/>
  <c r="F107" i="1" s="1"/>
  <c r="F81" i="1"/>
  <c r="K62" i="1"/>
  <c r="V62" i="1"/>
  <c r="C86" i="1"/>
  <c r="D59" i="1"/>
  <c r="P96" i="1"/>
  <c r="O96" i="1" s="1"/>
  <c r="J96" i="1" s="1"/>
  <c r="P106" i="1"/>
  <c r="O106" i="1" s="1"/>
  <c r="J106" i="1" s="1"/>
  <c r="Z13" i="1"/>
  <c r="X6" i="1"/>
  <c r="V14" i="1"/>
  <c r="P24" i="1"/>
  <c r="O24" i="1" s="1"/>
  <c r="J24" i="1" s="1"/>
  <c r="P31" i="1"/>
  <c r="O31" i="1" s="1"/>
  <c r="J31" i="1" s="1"/>
  <c r="E81" i="1"/>
  <c r="F54" i="1"/>
  <c r="V57" i="1"/>
  <c r="K57" i="1"/>
  <c r="G142" i="1"/>
  <c r="Z142" i="1"/>
  <c r="P36" i="1"/>
  <c r="O36" i="1" s="1"/>
  <c r="J36" i="1" s="1"/>
  <c r="K5" i="1"/>
  <c r="P12" i="1"/>
  <c r="O12" i="1" s="1"/>
  <c r="J12" i="1" s="1"/>
  <c r="X14" i="1"/>
  <c r="X9" i="1"/>
  <c r="K18" i="1"/>
  <c r="K21" i="1"/>
  <c r="P29" i="1"/>
  <c r="O29" i="1" s="1"/>
  <c r="J29" i="1" s="1"/>
  <c r="V30" i="1"/>
  <c r="E72" i="1"/>
  <c r="F45" i="1"/>
  <c r="D34" i="1"/>
  <c r="C61" i="1"/>
  <c r="H66" i="1"/>
  <c r="AB66" i="1"/>
  <c r="AB10" i="1"/>
  <c r="E86" i="1"/>
  <c r="F85" i="1" s="1"/>
  <c r="F59" i="1"/>
  <c r="F68" i="1"/>
  <c r="E95" i="1"/>
  <c r="F94" i="1" s="1"/>
  <c r="P15" i="1"/>
  <c r="O15" i="1" s="1"/>
  <c r="J15" i="1" s="1"/>
  <c r="P5" i="1"/>
  <c r="O5" i="1" s="1"/>
  <c r="J5" i="1" s="1"/>
  <c r="X7" i="1"/>
  <c r="P10" i="1"/>
  <c r="O10" i="1" s="1"/>
  <c r="J10" i="1" s="1"/>
  <c r="P21" i="1"/>
  <c r="O21" i="1" s="1"/>
  <c r="J21" i="1" s="1"/>
  <c r="H22" i="1"/>
  <c r="AB23" i="1"/>
  <c r="P25" i="1"/>
  <c r="O25" i="1" s="1"/>
  <c r="J25" i="1" s="1"/>
  <c r="G31" i="1"/>
  <c r="P32" i="1"/>
  <c r="O32" i="1" s="1"/>
  <c r="J32" i="1" s="1"/>
  <c r="AB35" i="1"/>
  <c r="E96" i="1"/>
  <c r="F95" i="1" s="1"/>
  <c r="F69" i="1"/>
  <c r="E80" i="1"/>
  <c r="F53" i="1"/>
  <c r="K59" i="1"/>
  <c r="V59" i="1"/>
  <c r="G128" i="1"/>
  <c r="Z128" i="1"/>
  <c r="E68" i="1"/>
  <c r="F41" i="1"/>
  <c r="E71" i="1"/>
  <c r="F44" i="1"/>
  <c r="G59" i="1"/>
  <c r="X59" i="1"/>
  <c r="P89" i="1"/>
  <c r="O89" i="1" s="1"/>
  <c r="J89" i="1" s="1"/>
  <c r="G10" i="1"/>
  <c r="V32" i="1"/>
  <c r="E67" i="1"/>
  <c r="F40" i="1"/>
  <c r="P46" i="1"/>
  <c r="O46" i="1" s="1"/>
  <c r="J46" i="1" s="1"/>
  <c r="K67" i="1"/>
  <c r="V67" i="1"/>
  <c r="H82" i="1"/>
  <c r="AB82" i="1"/>
  <c r="P8" i="1"/>
  <c r="O8" i="1" s="1"/>
  <c r="J8" i="1" s="1"/>
  <c r="AB17" i="1"/>
  <c r="AB20" i="1"/>
  <c r="W21" i="1"/>
  <c r="P33" i="1"/>
  <c r="O33" i="1" s="1"/>
  <c r="J33" i="1" s="1"/>
  <c r="P45" i="1"/>
  <c r="O45" i="1" s="1"/>
  <c r="J45" i="1" s="1"/>
  <c r="E79" i="1"/>
  <c r="F52" i="1"/>
  <c r="F63" i="1"/>
  <c r="V25" i="1"/>
  <c r="H9" i="1"/>
  <c r="P13" i="1"/>
  <c r="O13" i="1" s="1"/>
  <c r="J13" i="1" s="1"/>
  <c r="AB7" i="1"/>
  <c r="AB31" i="1"/>
  <c r="F34" i="1"/>
  <c r="E61" i="1"/>
  <c r="F64" i="1"/>
  <c r="E91" i="1"/>
  <c r="F90" i="1" s="1"/>
  <c r="P43" i="1"/>
  <c r="O43" i="1" s="1"/>
  <c r="J43" i="1" s="1"/>
  <c r="F76" i="1"/>
  <c r="E103" i="1"/>
  <c r="F102" i="1" s="1"/>
  <c r="F77" i="1"/>
  <c r="E104" i="1"/>
  <c r="F103" i="1" s="1"/>
  <c r="P54" i="1"/>
  <c r="O54" i="1" s="1"/>
  <c r="J54" i="1" s="1"/>
  <c r="C112" i="1"/>
  <c r="D85" i="1"/>
  <c r="AD15" i="1"/>
  <c r="R10" i="1"/>
  <c r="P16" i="1"/>
  <c r="O16" i="1" s="1"/>
  <c r="J16" i="1" s="1"/>
  <c r="G20" i="1"/>
  <c r="P22" i="1"/>
  <c r="O22" i="1" s="1"/>
  <c r="J22" i="1" s="1"/>
  <c r="V33" i="1"/>
  <c r="F65" i="1"/>
  <c r="E92" i="1"/>
  <c r="F91" i="1" s="1"/>
  <c r="P42" i="1"/>
  <c r="O42" i="1" s="1"/>
  <c r="J42" i="1" s="1"/>
  <c r="P53" i="1"/>
  <c r="O53" i="1" s="1"/>
  <c r="J53" i="1" s="1"/>
  <c r="P18" i="1"/>
  <c r="O18" i="1" s="1"/>
  <c r="J18" i="1" s="1"/>
  <c r="P6" i="1"/>
  <c r="O6" i="1" s="1"/>
  <c r="J6" i="1" s="1"/>
  <c r="K23" i="1"/>
  <c r="P34" i="1"/>
  <c r="O34" i="1" s="1"/>
  <c r="J34" i="1" s="1"/>
  <c r="F38" i="1"/>
  <c r="P41" i="1"/>
  <c r="O41" i="1" s="1"/>
  <c r="J41" i="1" s="1"/>
  <c r="E76" i="1"/>
  <c r="F49" i="1"/>
  <c r="F58" i="1"/>
  <c r="G61" i="1"/>
  <c r="Z61" i="1"/>
  <c r="H91" i="1"/>
  <c r="AB91" i="1"/>
  <c r="I7" i="4"/>
  <c r="F7" i="4"/>
  <c r="G111" i="1"/>
  <c r="X111" i="1"/>
  <c r="F47" i="1"/>
  <c r="F55" i="1"/>
  <c r="K65" i="1"/>
  <c r="K73" i="1"/>
  <c r="K81" i="1"/>
  <c r="K101" i="1"/>
  <c r="I6" i="7"/>
  <c r="F6" i="7"/>
  <c r="F10" i="9"/>
  <c r="I10" i="9"/>
  <c r="F12" i="9"/>
  <c r="I12" i="9"/>
  <c r="I21" i="9"/>
  <c r="F21" i="9"/>
  <c r="V125" i="1"/>
  <c r="F23" i="7"/>
  <c r="I23" i="7"/>
  <c r="AB127" i="1"/>
  <c r="F36" i="9"/>
  <c r="I36" i="9"/>
  <c r="K140" i="1"/>
  <c r="V140" i="1"/>
  <c r="F38" i="7"/>
  <c r="I38" i="7"/>
  <c r="H142" i="1"/>
  <c r="F40" i="6"/>
  <c r="I40" i="6"/>
  <c r="I43" i="9"/>
  <c r="F43" i="9"/>
  <c r="K147" i="1"/>
  <c r="F56" i="9"/>
  <c r="I56" i="9"/>
  <c r="V160" i="1"/>
  <c r="I58" i="7"/>
  <c r="F58" i="7"/>
  <c r="H162" i="1"/>
  <c r="G162" i="1"/>
  <c r="AB162" i="1"/>
  <c r="E192" i="1"/>
  <c r="F191" i="1" s="1"/>
  <c r="F165" i="1"/>
  <c r="I9" i="9"/>
  <c r="F9" i="9"/>
  <c r="V113" i="1"/>
  <c r="K113" i="1"/>
  <c r="F14" i="9"/>
  <c r="I14" i="9"/>
  <c r="V118" i="1"/>
  <c r="I15" i="9"/>
  <c r="F15" i="9"/>
  <c r="K119" i="1"/>
  <c r="I17" i="9"/>
  <c r="F17" i="9"/>
  <c r="I19" i="9"/>
  <c r="F19" i="9"/>
  <c r="V123" i="1"/>
  <c r="F20" i="9"/>
  <c r="I20" i="9"/>
  <c r="V124" i="1"/>
  <c r="K124" i="1"/>
  <c r="I21" i="4"/>
  <c r="F21" i="4"/>
  <c r="I30" i="7"/>
  <c r="F30" i="7"/>
  <c r="H134" i="1"/>
  <c r="G134" i="1"/>
  <c r="AB134" i="1"/>
  <c r="E191" i="1"/>
  <c r="F190" i="1" s="1"/>
  <c r="F164" i="1"/>
  <c r="I36" i="4"/>
  <c r="F36" i="4"/>
  <c r="G140" i="1"/>
  <c r="I45" i="6"/>
  <c r="F45" i="6"/>
  <c r="I149" i="1"/>
  <c r="D140" i="1"/>
  <c r="C167" i="1"/>
  <c r="I68" i="4"/>
  <c r="F68" i="4"/>
  <c r="G172" i="1"/>
  <c r="X172" i="1"/>
  <c r="G58" i="1"/>
  <c r="AB69" i="1"/>
  <c r="V70" i="1"/>
  <c r="AB77" i="1"/>
  <c r="V78" i="1"/>
  <c r="AB88" i="1"/>
  <c r="AB95" i="1"/>
  <c r="AB99" i="1"/>
  <c r="F7" i="7"/>
  <c r="I7" i="7"/>
  <c r="AB111" i="1"/>
  <c r="F9" i="4"/>
  <c r="I9" i="4"/>
  <c r="X113" i="1"/>
  <c r="I10" i="4"/>
  <c r="F10" i="4"/>
  <c r="I13" i="4"/>
  <c r="F13" i="4"/>
  <c r="G117" i="1"/>
  <c r="V119" i="1"/>
  <c r="F16" i="4"/>
  <c r="I16" i="4"/>
  <c r="V121" i="1"/>
  <c r="I18" i="4"/>
  <c r="F18" i="4"/>
  <c r="F20" i="4"/>
  <c r="I20" i="4"/>
  <c r="X124" i="1"/>
  <c r="X125" i="1"/>
  <c r="I29" i="4"/>
  <c r="F29" i="4"/>
  <c r="G133" i="1"/>
  <c r="AD135" i="1"/>
  <c r="X140" i="1"/>
  <c r="I51" i="7"/>
  <c r="F51" i="7"/>
  <c r="H155" i="1"/>
  <c r="AB155" i="1"/>
  <c r="E184" i="1"/>
  <c r="F157" i="1"/>
  <c r="F62" i="9"/>
  <c r="I62" i="9"/>
  <c r="K166" i="1"/>
  <c r="G167" i="1"/>
  <c r="Z167" i="1"/>
  <c r="F169" i="1"/>
  <c r="E196" i="1"/>
  <c r="F195" i="1" s="1"/>
  <c r="X114" i="1"/>
  <c r="I11" i="4"/>
  <c r="F11" i="4"/>
  <c r="G115" i="1"/>
  <c r="X115" i="1"/>
  <c r="X117" i="1"/>
  <c r="I15" i="4"/>
  <c r="F15" i="4"/>
  <c r="X119" i="1"/>
  <c r="X120" i="1"/>
  <c r="X122" i="1"/>
  <c r="I22" i="7"/>
  <c r="F22" i="7"/>
  <c r="H126" i="1"/>
  <c r="AB126" i="1"/>
  <c r="F23" i="6"/>
  <c r="I23" i="6"/>
  <c r="I127" i="1"/>
  <c r="X133" i="1"/>
  <c r="F32" i="6"/>
  <c r="I32" i="6"/>
  <c r="F44" i="6"/>
  <c r="I44" i="6"/>
  <c r="E176" i="1"/>
  <c r="F149" i="1"/>
  <c r="I49" i="4"/>
  <c r="F49" i="4"/>
  <c r="G153" i="1"/>
  <c r="X153" i="1"/>
  <c r="G158" i="1"/>
  <c r="V166" i="1"/>
  <c r="X62" i="1"/>
  <c r="AB64" i="1"/>
  <c r="AB72" i="1"/>
  <c r="AB80" i="1"/>
  <c r="AB92" i="1"/>
  <c r="G110" i="1"/>
  <c r="Z112" i="1"/>
  <c r="F21" i="7"/>
  <c r="I21" i="7"/>
  <c r="AB125" i="1"/>
  <c r="F28" i="9"/>
  <c r="I28" i="9"/>
  <c r="V132" i="1"/>
  <c r="C138" i="1"/>
  <c r="D111" i="1"/>
  <c r="I35" i="9"/>
  <c r="F35" i="9"/>
  <c r="K139" i="1"/>
  <c r="E195" i="1"/>
  <c r="F194" i="1" s="1"/>
  <c r="F168" i="1"/>
  <c r="F50" i="7"/>
  <c r="I50" i="7"/>
  <c r="H154" i="1"/>
  <c r="G154" i="1"/>
  <c r="E164" i="1"/>
  <c r="AB40" i="1"/>
  <c r="AB83" i="1"/>
  <c r="AB106" i="1"/>
  <c r="H110" i="1"/>
  <c r="I7" i="6"/>
  <c r="F7" i="6"/>
  <c r="F9" i="7"/>
  <c r="I9" i="7"/>
  <c r="I12" i="7"/>
  <c r="F12" i="7"/>
  <c r="F17" i="7"/>
  <c r="I17" i="7"/>
  <c r="V139" i="1"/>
  <c r="I37" i="6"/>
  <c r="F37" i="6"/>
  <c r="I141" i="1"/>
  <c r="I43" i="7"/>
  <c r="F43" i="7"/>
  <c r="H147" i="1"/>
  <c r="AB147" i="1"/>
  <c r="E201" i="1"/>
  <c r="F200" i="1" s="1"/>
  <c r="F174" i="1"/>
  <c r="I47" i="9"/>
  <c r="F47" i="9"/>
  <c r="K151" i="1"/>
  <c r="AB154" i="1"/>
  <c r="X57" i="1"/>
  <c r="K58" i="1"/>
  <c r="K66" i="1"/>
  <c r="K74" i="1"/>
  <c r="K82" i="1"/>
  <c r="W84" i="1"/>
  <c r="K91" i="1"/>
  <c r="K98" i="1"/>
  <c r="F11" i="7"/>
  <c r="I11" i="7"/>
  <c r="H115" i="1"/>
  <c r="AB115" i="1"/>
  <c r="I14" i="7"/>
  <c r="F14" i="7"/>
  <c r="H118" i="1"/>
  <c r="I16" i="7"/>
  <c r="F16" i="7"/>
  <c r="AB120" i="1"/>
  <c r="H120" i="1"/>
  <c r="E189" i="1"/>
  <c r="F188" i="1" s="1"/>
  <c r="F162" i="1"/>
  <c r="I144" i="1"/>
  <c r="I48" i="4"/>
  <c r="F48" i="4"/>
  <c r="G152" i="1"/>
  <c r="X31" i="1"/>
  <c r="X36" i="1"/>
  <c r="X41" i="1"/>
  <c r="H105" i="1"/>
  <c r="AB118" i="1"/>
  <c r="F141" i="1"/>
  <c r="E168" i="1"/>
  <c r="I41" i="4"/>
  <c r="F41" i="4"/>
  <c r="G145" i="1"/>
  <c r="X145" i="1"/>
  <c r="F42" i="7"/>
  <c r="I42" i="7"/>
  <c r="H146" i="1"/>
  <c r="G146" i="1"/>
  <c r="X152" i="1"/>
  <c r="I54" i="4"/>
  <c r="X158" i="1"/>
  <c r="F54" i="4"/>
  <c r="F56" i="6"/>
  <c r="I56" i="6"/>
  <c r="I160" i="1"/>
  <c r="K61" i="1"/>
  <c r="K69" i="1"/>
  <c r="K77" i="1"/>
  <c r="H111" i="1"/>
  <c r="I8" i="6"/>
  <c r="F8" i="6"/>
  <c r="I17" i="6"/>
  <c r="G127" i="1"/>
  <c r="F29" i="6"/>
  <c r="I29" i="6"/>
  <c r="I55" i="7"/>
  <c r="F55" i="7"/>
  <c r="H159" i="1"/>
  <c r="G159" i="1"/>
  <c r="AB159" i="1"/>
  <c r="F161" i="1"/>
  <c r="E188" i="1"/>
  <c r="F187" i="1" s="1"/>
  <c r="I62" i="7"/>
  <c r="F62" i="7"/>
  <c r="H166" i="1"/>
  <c r="G166" i="1"/>
  <c r="AB166" i="1"/>
  <c r="E199" i="1"/>
  <c r="F198" i="1" s="1"/>
  <c r="F172" i="1"/>
  <c r="W63" i="1"/>
  <c r="F9" i="6"/>
  <c r="I9" i="6"/>
  <c r="I113" i="1"/>
  <c r="F12" i="6"/>
  <c r="I12" i="6"/>
  <c r="I116" i="1"/>
  <c r="F15" i="6"/>
  <c r="I15" i="6"/>
  <c r="I18" i="6"/>
  <c r="F18" i="6"/>
  <c r="H127" i="1"/>
  <c r="I27" i="4"/>
  <c r="F27" i="4"/>
  <c r="G131" i="1"/>
  <c r="X131" i="1"/>
  <c r="I35" i="7"/>
  <c r="F35" i="7"/>
  <c r="H139" i="1"/>
  <c r="AB139" i="1"/>
  <c r="E200" i="1"/>
  <c r="F199" i="1" s="1"/>
  <c r="F173" i="1"/>
  <c r="AB57" i="1"/>
  <c r="AB65" i="1"/>
  <c r="AB73" i="1"/>
  <c r="AB81" i="1"/>
  <c r="V104" i="1"/>
  <c r="I112" i="1"/>
  <c r="G122" i="1"/>
  <c r="I39" i="9"/>
  <c r="F39" i="9"/>
  <c r="K143" i="1"/>
  <c r="I40" i="4"/>
  <c r="F40" i="4"/>
  <c r="G144" i="1"/>
  <c r="G150" i="1"/>
  <c r="Z150" i="1"/>
  <c r="F58" i="9"/>
  <c r="I58" i="9"/>
  <c r="K162" i="1"/>
  <c r="I59" i="4"/>
  <c r="F59" i="4"/>
  <c r="G163" i="1"/>
  <c r="X163" i="1"/>
  <c r="G109" i="1"/>
  <c r="F6" i="9"/>
  <c r="I6" i="9"/>
  <c r="K110" i="1"/>
  <c r="I23" i="9"/>
  <c r="F23" i="9"/>
  <c r="K127" i="1"/>
  <c r="I25" i="9"/>
  <c r="F25" i="9"/>
  <c r="V129" i="1"/>
  <c r="K129" i="1"/>
  <c r="I31" i="9"/>
  <c r="F31" i="9"/>
  <c r="K135" i="1"/>
  <c r="I33" i="4"/>
  <c r="F33" i="4"/>
  <c r="G137" i="1"/>
  <c r="X137" i="1"/>
  <c r="I34" i="7"/>
  <c r="F34" i="7"/>
  <c r="H138" i="1"/>
  <c r="F46" i="7"/>
  <c r="I46" i="7"/>
  <c r="H150" i="1"/>
  <c r="E180" i="1"/>
  <c r="F153" i="1"/>
  <c r="W42" i="1"/>
  <c r="V88" i="1"/>
  <c r="V99" i="1"/>
  <c r="Z109" i="1"/>
  <c r="V110" i="1"/>
  <c r="G113" i="1"/>
  <c r="G114" i="1"/>
  <c r="G116" i="1"/>
  <c r="G118" i="1"/>
  <c r="G120" i="1"/>
  <c r="I122" i="1"/>
  <c r="G124" i="1"/>
  <c r="G125" i="1"/>
  <c r="V127" i="1"/>
  <c r="F25" i="4"/>
  <c r="I25" i="4"/>
  <c r="G129" i="1"/>
  <c r="X129" i="1"/>
  <c r="I26" i="4"/>
  <c r="F26" i="4"/>
  <c r="X130" i="1"/>
  <c r="V135" i="1"/>
  <c r="AB138" i="1"/>
  <c r="F44" i="9"/>
  <c r="I44" i="9"/>
  <c r="K148" i="1"/>
  <c r="V148" i="1"/>
  <c r="AB150" i="1"/>
  <c r="F48" i="6"/>
  <c r="G155" i="1"/>
  <c r="G169" i="1"/>
  <c r="K106" i="1"/>
  <c r="F5" i="7"/>
  <c r="I5" i="7"/>
  <c r="I6" i="4"/>
  <c r="F6" i="4"/>
  <c r="X110" i="1"/>
  <c r="I7" i="9"/>
  <c r="F7" i="9"/>
  <c r="H113" i="1"/>
  <c r="H116" i="1"/>
  <c r="G119" i="1"/>
  <c r="H121" i="1"/>
  <c r="H125" i="1"/>
  <c r="I32" i="4"/>
  <c r="F32" i="4"/>
  <c r="G136" i="1"/>
  <c r="I44" i="4"/>
  <c r="F44" i="4"/>
  <c r="G148" i="1"/>
  <c r="I51" i="9"/>
  <c r="F51" i="9"/>
  <c r="K155" i="1"/>
  <c r="AB109" i="1"/>
  <c r="V111" i="1"/>
  <c r="K116" i="1"/>
  <c r="K118" i="1"/>
  <c r="K121" i="1"/>
  <c r="I125" i="1"/>
  <c r="I133" i="1"/>
  <c r="X136" i="1"/>
  <c r="E172" i="1"/>
  <c r="F145" i="1"/>
  <c r="E205" i="1"/>
  <c r="F204" i="1" s="1"/>
  <c r="F178" i="1"/>
  <c r="G156" i="1"/>
  <c r="Z156" i="1"/>
  <c r="I53" i="7"/>
  <c r="F53" i="7"/>
  <c r="H157" i="1"/>
  <c r="I65" i="7"/>
  <c r="F65" i="7"/>
  <c r="H169" i="1"/>
  <c r="AB169" i="1"/>
  <c r="Z187" i="1"/>
  <c r="G187" i="1"/>
  <c r="F91" i="6"/>
  <c r="I91" i="6"/>
  <c r="I195" i="1"/>
  <c r="I5" i="4"/>
  <c r="F5" i="4"/>
  <c r="F8" i="4"/>
  <c r="I8" i="4"/>
  <c r="I16" i="6"/>
  <c r="F18" i="9"/>
  <c r="I18" i="9"/>
  <c r="I20" i="7"/>
  <c r="F20" i="7"/>
  <c r="F24" i="4"/>
  <c r="I24" i="4"/>
  <c r="I52" i="4"/>
  <c r="F52" i="4"/>
  <c r="F170" i="1"/>
  <c r="I69" i="9"/>
  <c r="F69" i="9"/>
  <c r="V173" i="1"/>
  <c r="I82" i="4"/>
  <c r="F82" i="4"/>
  <c r="X186" i="1"/>
  <c r="F21" i="3"/>
  <c r="E48" i="3"/>
  <c r="F67" i="3"/>
  <c r="E94" i="3"/>
  <c r="F93" i="3" s="1"/>
  <c r="F54" i="6"/>
  <c r="I54" i="6"/>
  <c r="I86" i="9"/>
  <c r="F86" i="9"/>
  <c r="V190" i="1"/>
  <c r="K190" i="1"/>
  <c r="I93" i="7"/>
  <c r="F93" i="7"/>
  <c r="H197" i="1"/>
  <c r="AB197" i="1"/>
  <c r="F70" i="9"/>
  <c r="I70" i="9"/>
  <c r="E203" i="1"/>
  <c r="F202" i="1" s="1"/>
  <c r="F176" i="1"/>
  <c r="I76" i="7"/>
  <c r="F76" i="7"/>
  <c r="H180" i="1"/>
  <c r="AB180" i="1"/>
  <c r="F87" i="6"/>
  <c r="I87" i="6"/>
  <c r="I191" i="1"/>
  <c r="F27" i="7"/>
  <c r="I27" i="7"/>
  <c r="I31" i="4"/>
  <c r="F31" i="4"/>
  <c r="I33" i="7"/>
  <c r="F33" i="7"/>
  <c r="F34" i="9"/>
  <c r="I34" i="9"/>
  <c r="I35" i="6"/>
  <c r="F35" i="6"/>
  <c r="I39" i="4"/>
  <c r="F39" i="4"/>
  <c r="F41" i="7"/>
  <c r="I41" i="7"/>
  <c r="F42" i="9"/>
  <c r="I42" i="9"/>
  <c r="I47" i="4"/>
  <c r="F47" i="4"/>
  <c r="I49" i="7"/>
  <c r="F49" i="7"/>
  <c r="F50" i="9"/>
  <c r="I50" i="9"/>
  <c r="I53" i="9"/>
  <c r="F53" i="9"/>
  <c r="I158" i="1"/>
  <c r="I60" i="4"/>
  <c r="F60" i="4"/>
  <c r="F62" i="6"/>
  <c r="I68" i="7"/>
  <c r="F68" i="7"/>
  <c r="H172" i="1"/>
  <c r="AB172" i="1"/>
  <c r="V174" i="1"/>
  <c r="I71" i="9"/>
  <c r="F71" i="9"/>
  <c r="Z185" i="1"/>
  <c r="F83" i="6"/>
  <c r="I83" i="6"/>
  <c r="I187" i="1"/>
  <c r="E75" i="3"/>
  <c r="F48" i="3"/>
  <c r="D83" i="4"/>
  <c r="G83" i="4" s="1"/>
  <c r="G57" i="4"/>
  <c r="I8" i="7"/>
  <c r="F8" i="7"/>
  <c r="F12" i="4"/>
  <c r="I12" i="4"/>
  <c r="I20" i="6"/>
  <c r="F20" i="6"/>
  <c r="F22" i="9"/>
  <c r="I22" i="9"/>
  <c r="I24" i="7"/>
  <c r="F24" i="7"/>
  <c r="AB131" i="1"/>
  <c r="F28" i="4"/>
  <c r="I28" i="4"/>
  <c r="X135" i="1"/>
  <c r="AB137" i="1"/>
  <c r="V138" i="1"/>
  <c r="X143" i="1"/>
  <c r="AB145" i="1"/>
  <c r="V146" i="1"/>
  <c r="X151" i="1"/>
  <c r="AB153" i="1"/>
  <c r="V154" i="1"/>
  <c r="F52" i="7"/>
  <c r="I52" i="7"/>
  <c r="V157" i="1"/>
  <c r="I56" i="4"/>
  <c r="F56" i="4"/>
  <c r="X164" i="1"/>
  <c r="F67" i="6"/>
  <c r="I67" i="6"/>
  <c r="V175" i="1"/>
  <c r="I78" i="7"/>
  <c r="F78" i="7"/>
  <c r="C190" i="1"/>
  <c r="D163" i="1"/>
  <c r="F53" i="3"/>
  <c r="E80" i="3"/>
  <c r="C89" i="3"/>
  <c r="D62" i="3"/>
  <c r="I34" i="4"/>
  <c r="F34" i="4"/>
  <c r="I36" i="7"/>
  <c r="F36" i="7"/>
  <c r="I37" i="9"/>
  <c r="F37" i="9"/>
  <c r="F38" i="6"/>
  <c r="I38" i="6"/>
  <c r="I42" i="4"/>
  <c r="F42" i="4"/>
  <c r="F44" i="7"/>
  <c r="I44" i="7"/>
  <c r="I45" i="9"/>
  <c r="F45" i="9"/>
  <c r="I50" i="4"/>
  <c r="F50" i="4"/>
  <c r="I53" i="4"/>
  <c r="G157" i="1"/>
  <c r="F53" i="4"/>
  <c r="I61" i="9"/>
  <c r="F61" i="9"/>
  <c r="E167" i="1"/>
  <c r="F63" i="6"/>
  <c r="I63" i="6"/>
  <c r="F65" i="4"/>
  <c r="I69" i="7"/>
  <c r="F69" i="7"/>
  <c r="H173" i="1"/>
  <c r="I71" i="4"/>
  <c r="F71" i="4"/>
  <c r="AD179" i="1"/>
  <c r="AB182" i="1"/>
  <c r="E57" i="3"/>
  <c r="F30" i="3"/>
  <c r="C60" i="3"/>
  <c r="D33" i="3"/>
  <c r="I14" i="6"/>
  <c r="F16" i="9"/>
  <c r="I16" i="9"/>
  <c r="I18" i="7"/>
  <c r="F18" i="7"/>
  <c r="I22" i="4"/>
  <c r="F22" i="4"/>
  <c r="X138" i="1"/>
  <c r="AB140" i="1"/>
  <c r="V141" i="1"/>
  <c r="I142" i="1"/>
  <c r="X146" i="1"/>
  <c r="AB148" i="1"/>
  <c r="V149" i="1"/>
  <c r="I55" i="6"/>
  <c r="F55" i="6"/>
  <c r="F66" i="9"/>
  <c r="I66" i="9"/>
  <c r="F75" i="6"/>
  <c r="I75" i="6"/>
  <c r="I89" i="7"/>
  <c r="F89" i="7"/>
  <c r="H193" i="1"/>
  <c r="AB193" i="1"/>
  <c r="F39" i="3"/>
  <c r="E66" i="3"/>
  <c r="I11" i="6"/>
  <c r="F11" i="6"/>
  <c r="I13" i="9"/>
  <c r="F13" i="9"/>
  <c r="F15" i="7"/>
  <c r="I15" i="7"/>
  <c r="V120" i="1"/>
  <c r="AB122" i="1"/>
  <c r="I19" i="4"/>
  <c r="F19" i="4"/>
  <c r="X126" i="1"/>
  <c r="H131" i="1"/>
  <c r="F27" i="6"/>
  <c r="I27" i="6"/>
  <c r="I29" i="9"/>
  <c r="F29" i="9"/>
  <c r="I31" i="7"/>
  <c r="F31" i="7"/>
  <c r="F32" i="9"/>
  <c r="I32" i="9"/>
  <c r="H137" i="1"/>
  <c r="I37" i="4"/>
  <c r="F37" i="4"/>
  <c r="I39" i="7"/>
  <c r="F39" i="7"/>
  <c r="F40" i="9"/>
  <c r="I40" i="9"/>
  <c r="H145" i="1"/>
  <c r="I41" i="6"/>
  <c r="F41" i="6"/>
  <c r="F148" i="1"/>
  <c r="I45" i="4"/>
  <c r="F45" i="4"/>
  <c r="F47" i="7"/>
  <c r="I47" i="7"/>
  <c r="F48" i="9"/>
  <c r="I48" i="9"/>
  <c r="H153" i="1"/>
  <c r="I49" i="6"/>
  <c r="F49" i="6"/>
  <c r="F156" i="1"/>
  <c r="F56" i="7"/>
  <c r="I56" i="7"/>
  <c r="AB160" i="1"/>
  <c r="F57" i="4"/>
  <c r="F59" i="6"/>
  <c r="I59" i="6"/>
  <c r="I60" i="7"/>
  <c r="F60" i="7"/>
  <c r="F61" i="4"/>
  <c r="V170" i="1"/>
  <c r="E181" i="1"/>
  <c r="F80" i="6"/>
  <c r="I80" i="6"/>
  <c r="I24" i="6"/>
  <c r="F24" i="6"/>
  <c r="F26" i="9"/>
  <c r="I26" i="9"/>
  <c r="I28" i="7"/>
  <c r="F28" i="7"/>
  <c r="F52" i="6"/>
  <c r="I52" i="6"/>
  <c r="F54" i="9"/>
  <c r="I54" i="9"/>
  <c r="I66" i="4"/>
  <c r="F66" i="4"/>
  <c r="I70" i="7"/>
  <c r="F70" i="7"/>
  <c r="F78" i="6"/>
  <c r="I78" i="6"/>
  <c r="I182" i="1"/>
  <c r="I94" i="9"/>
  <c r="F94" i="9"/>
  <c r="V198" i="1"/>
  <c r="K198" i="1"/>
  <c r="E208" i="1"/>
  <c r="F207" i="1" s="1"/>
  <c r="F181" i="1"/>
  <c r="E211" i="1"/>
  <c r="F210" i="1" s="1"/>
  <c r="F184" i="1"/>
  <c r="I85" i="7"/>
  <c r="F85" i="7"/>
  <c r="H189" i="1"/>
  <c r="AB189" i="1"/>
  <c r="F5" i="3"/>
  <c r="E32" i="3"/>
  <c r="E86" i="3"/>
  <c r="F85" i="3" s="1"/>
  <c r="F59" i="3"/>
  <c r="F74" i="9"/>
  <c r="I74" i="9"/>
  <c r="I91" i="4"/>
  <c r="F91" i="4"/>
  <c r="X195" i="1"/>
  <c r="F19" i="7"/>
  <c r="I19" i="7"/>
  <c r="I23" i="4"/>
  <c r="F23" i="4"/>
  <c r="G132" i="1"/>
  <c r="I31" i="6"/>
  <c r="F31" i="6"/>
  <c r="I35" i="4"/>
  <c r="F35" i="4"/>
  <c r="I37" i="7"/>
  <c r="F37" i="7"/>
  <c r="F38" i="9"/>
  <c r="I38" i="9"/>
  <c r="I43" i="4"/>
  <c r="F43" i="4"/>
  <c r="I45" i="7"/>
  <c r="F45" i="7"/>
  <c r="F46" i="9"/>
  <c r="I46" i="9"/>
  <c r="I47" i="6"/>
  <c r="F47" i="6"/>
  <c r="I51" i="4"/>
  <c r="F51" i="4"/>
  <c r="E209" i="1"/>
  <c r="F208" i="1" s="1"/>
  <c r="F182" i="1"/>
  <c r="G160" i="1"/>
  <c r="I57" i="7"/>
  <c r="F57" i="7"/>
  <c r="I58" i="4"/>
  <c r="F58" i="4"/>
  <c r="G164" i="1"/>
  <c r="F60" i="6"/>
  <c r="I60" i="6"/>
  <c r="I61" i="7"/>
  <c r="F61" i="7"/>
  <c r="H165" i="1"/>
  <c r="I63" i="9"/>
  <c r="F63" i="9"/>
  <c r="V178" i="1"/>
  <c r="H182" i="1"/>
  <c r="F30" i="9"/>
  <c r="I30" i="9"/>
  <c r="G138" i="1"/>
  <c r="I53" i="6"/>
  <c r="F53" i="6"/>
  <c r="I55" i="9"/>
  <c r="F55" i="9"/>
  <c r="K159" i="1"/>
  <c r="I67" i="4"/>
  <c r="F67" i="4"/>
  <c r="F70" i="6"/>
  <c r="I70" i="6"/>
  <c r="I174" i="1"/>
  <c r="F71" i="6"/>
  <c r="I71" i="6"/>
  <c r="I74" i="4"/>
  <c r="F74" i="4"/>
  <c r="X178" i="1"/>
  <c r="E103" i="3"/>
  <c r="F102" i="3" s="1"/>
  <c r="F76" i="3"/>
  <c r="F81" i="3"/>
  <c r="E108" i="3"/>
  <c r="F107" i="3" s="1"/>
  <c r="F60" i="3"/>
  <c r="E87" i="3"/>
  <c r="F86" i="3" s="1"/>
  <c r="I11" i="9"/>
  <c r="F11" i="9"/>
  <c r="F13" i="7"/>
  <c r="I13" i="7"/>
  <c r="F17" i="4"/>
  <c r="I17" i="4"/>
  <c r="F25" i="6"/>
  <c r="I25" i="6"/>
  <c r="I27" i="9"/>
  <c r="F27" i="9"/>
  <c r="I132" i="1"/>
  <c r="F29" i="7"/>
  <c r="I29" i="7"/>
  <c r="V134" i="1"/>
  <c r="I32" i="7"/>
  <c r="F32" i="7"/>
  <c r="I33" i="9"/>
  <c r="F33" i="9"/>
  <c r="F34" i="6"/>
  <c r="I34" i="6"/>
  <c r="I38" i="4"/>
  <c r="F38" i="4"/>
  <c r="F40" i="7"/>
  <c r="I40" i="7"/>
  <c r="I41" i="9"/>
  <c r="F41" i="9"/>
  <c r="I46" i="4"/>
  <c r="F46" i="4"/>
  <c r="F48" i="7"/>
  <c r="I48" i="7"/>
  <c r="I49" i="9"/>
  <c r="F49" i="9"/>
  <c r="F54" i="7"/>
  <c r="I54" i="7"/>
  <c r="V159" i="1"/>
  <c r="I59" i="9"/>
  <c r="F59" i="9"/>
  <c r="I164" i="1"/>
  <c r="I63" i="4"/>
  <c r="F63" i="4"/>
  <c r="X171" i="1"/>
  <c r="K173" i="1"/>
  <c r="Z177" i="1"/>
  <c r="I77" i="9"/>
  <c r="F77" i="9"/>
  <c r="V181" i="1"/>
  <c r="I79" i="9"/>
  <c r="F79" i="9"/>
  <c r="K183" i="1"/>
  <c r="I87" i="4"/>
  <c r="F87" i="4"/>
  <c r="G191" i="1"/>
  <c r="X191" i="1"/>
  <c r="E59" i="3"/>
  <c r="F32" i="3"/>
  <c r="F55" i="3"/>
  <c r="I5" i="9"/>
  <c r="F5" i="9"/>
  <c r="I6" i="6"/>
  <c r="F6" i="6"/>
  <c r="F8" i="9"/>
  <c r="I8" i="9"/>
  <c r="I10" i="7"/>
  <c r="F10" i="7"/>
  <c r="V115" i="1"/>
  <c r="AB117" i="1"/>
  <c r="I14" i="4"/>
  <c r="F14" i="4"/>
  <c r="X121" i="1"/>
  <c r="G123" i="1"/>
  <c r="F22" i="6"/>
  <c r="F24" i="9"/>
  <c r="I24" i="9"/>
  <c r="I129" i="1"/>
  <c r="I26" i="7"/>
  <c r="F26" i="7"/>
  <c r="V131" i="1"/>
  <c r="AB133" i="1"/>
  <c r="I30" i="4"/>
  <c r="F30" i="4"/>
  <c r="AB136" i="1"/>
  <c r="V137" i="1"/>
  <c r="I138" i="1"/>
  <c r="G141" i="1"/>
  <c r="X142" i="1"/>
  <c r="AB144" i="1"/>
  <c r="V145" i="1"/>
  <c r="G149" i="1"/>
  <c r="X150" i="1"/>
  <c r="AB152" i="1"/>
  <c r="V153" i="1"/>
  <c r="I154" i="1"/>
  <c r="F52" i="9"/>
  <c r="I52" i="9"/>
  <c r="I157" i="1"/>
  <c r="AB158" i="1"/>
  <c r="I55" i="4"/>
  <c r="F55" i="4"/>
  <c r="V163" i="1"/>
  <c r="X167" i="1"/>
  <c r="G174" i="1"/>
  <c r="G175" i="1"/>
  <c r="I73" i="7"/>
  <c r="F73" i="7"/>
  <c r="H177" i="1"/>
  <c r="I76" i="4"/>
  <c r="F76" i="4"/>
  <c r="G180" i="1"/>
  <c r="V183" i="1"/>
  <c r="I83" i="4"/>
  <c r="F83" i="4"/>
  <c r="X187" i="1"/>
  <c r="I90" i="9"/>
  <c r="F90" i="9"/>
  <c r="K194" i="1"/>
  <c r="V194" i="1"/>
  <c r="F37" i="3"/>
  <c r="E64" i="3"/>
  <c r="E73" i="3"/>
  <c r="F46" i="3"/>
  <c r="I84" i="4"/>
  <c r="F84" i="4"/>
  <c r="I86" i="7"/>
  <c r="F86" i="7"/>
  <c r="I87" i="9"/>
  <c r="F87" i="9"/>
  <c r="I88" i="6"/>
  <c r="F88" i="6"/>
  <c r="I92" i="4"/>
  <c r="F92" i="4"/>
  <c r="I94" i="7"/>
  <c r="F94" i="7"/>
  <c r="I95" i="9"/>
  <c r="F95" i="9"/>
  <c r="I96" i="6"/>
  <c r="F96" i="6"/>
  <c r="I100" i="4"/>
  <c r="F100" i="4"/>
  <c r="I102" i="7"/>
  <c r="F102" i="7"/>
  <c r="I103" i="9"/>
  <c r="F103" i="9"/>
  <c r="I108" i="4"/>
  <c r="F108" i="4"/>
  <c r="E45" i="3"/>
  <c r="E55" i="3"/>
  <c r="I95" i="4"/>
  <c r="F95" i="4"/>
  <c r="I97" i="7"/>
  <c r="F97" i="7"/>
  <c r="I98" i="9"/>
  <c r="F98" i="9"/>
  <c r="I103" i="4"/>
  <c r="F103" i="4"/>
  <c r="I105" i="7"/>
  <c r="F105" i="7"/>
  <c r="I106" i="9"/>
  <c r="F106" i="9"/>
  <c r="F107" i="6"/>
  <c r="I107" i="6"/>
  <c r="H31" i="4"/>
  <c r="E57" i="4"/>
  <c r="D87" i="4"/>
  <c r="G87" i="4" s="1"/>
  <c r="G61" i="4"/>
  <c r="D91" i="4"/>
  <c r="G91" i="4" s="1"/>
  <c r="G65" i="4"/>
  <c r="D95" i="4"/>
  <c r="G95" i="4" s="1"/>
  <c r="G69" i="4"/>
  <c r="D99" i="4"/>
  <c r="G99" i="4" s="1"/>
  <c r="G73" i="4"/>
  <c r="D103" i="4"/>
  <c r="G103" i="4" s="1"/>
  <c r="G77" i="4"/>
  <c r="G81" i="4"/>
  <c r="D107" i="4"/>
  <c r="G107" i="4" s="1"/>
  <c r="D91" i="5"/>
  <c r="G91" i="5" s="1"/>
  <c r="G65" i="5"/>
  <c r="I79" i="4"/>
  <c r="F79" i="4"/>
  <c r="I81" i="7"/>
  <c r="F81" i="7"/>
  <c r="F82" i="9"/>
  <c r="I82" i="9"/>
  <c r="G190" i="1"/>
  <c r="X199" i="1"/>
  <c r="AB201" i="1"/>
  <c r="V202" i="1"/>
  <c r="G206" i="1"/>
  <c r="X207" i="1"/>
  <c r="AB209" i="1"/>
  <c r="V210" i="1"/>
  <c r="I211" i="1"/>
  <c r="E69" i="3"/>
  <c r="H35" i="4"/>
  <c r="E61" i="4"/>
  <c r="H39" i="4"/>
  <c r="E65" i="4"/>
  <c r="H43" i="4"/>
  <c r="E69" i="4"/>
  <c r="H47" i="4"/>
  <c r="E73" i="4"/>
  <c r="H51" i="4"/>
  <c r="E77" i="4"/>
  <c r="E81" i="4"/>
  <c r="H55" i="4"/>
  <c r="E65" i="5"/>
  <c r="H39" i="5"/>
  <c r="G45" i="5"/>
  <c r="D71" i="5"/>
  <c r="D77" i="5"/>
  <c r="G51" i="5"/>
  <c r="E58" i="6"/>
  <c r="H32" i="6"/>
  <c r="I84" i="7"/>
  <c r="F84" i="7"/>
  <c r="I85" i="9"/>
  <c r="F85" i="9"/>
  <c r="I86" i="6"/>
  <c r="F86" i="6"/>
  <c r="I90" i="4"/>
  <c r="F90" i="4"/>
  <c r="I92" i="7"/>
  <c r="F92" i="7"/>
  <c r="I93" i="9"/>
  <c r="F93" i="9"/>
  <c r="I98" i="4"/>
  <c r="F98" i="4"/>
  <c r="I100" i="7"/>
  <c r="F100" i="7"/>
  <c r="I101" i="9"/>
  <c r="F101" i="9"/>
  <c r="I106" i="4"/>
  <c r="F106" i="4"/>
  <c r="I108" i="7"/>
  <c r="F108" i="7"/>
  <c r="F20" i="3"/>
  <c r="E71" i="5"/>
  <c r="H45" i="5"/>
  <c r="B34" i="4"/>
  <c r="C7" i="4"/>
  <c r="B88" i="4"/>
  <c r="C61" i="4"/>
  <c r="I107" i="4"/>
  <c r="D81" i="5"/>
  <c r="G55" i="5"/>
  <c r="I85" i="4"/>
  <c r="F85" i="4"/>
  <c r="I87" i="7"/>
  <c r="F87" i="7"/>
  <c r="I88" i="9"/>
  <c r="F88" i="9"/>
  <c r="I93" i="4"/>
  <c r="F93" i="4"/>
  <c r="I95" i="7"/>
  <c r="F95" i="7"/>
  <c r="I96" i="9"/>
  <c r="F96" i="9"/>
  <c r="H201" i="1"/>
  <c r="I101" i="4"/>
  <c r="F101" i="4"/>
  <c r="I103" i="7"/>
  <c r="F103" i="7"/>
  <c r="I104" i="9"/>
  <c r="F104" i="9"/>
  <c r="H209" i="1"/>
  <c r="F105" i="6"/>
  <c r="I105" i="6"/>
  <c r="F41" i="3"/>
  <c r="D88" i="4"/>
  <c r="G88" i="4" s="1"/>
  <c r="G62" i="4"/>
  <c r="G66" i="4"/>
  <c r="D92" i="4"/>
  <c r="G92" i="4" s="1"/>
  <c r="G70" i="4"/>
  <c r="D96" i="4"/>
  <c r="G96" i="4" s="1"/>
  <c r="G74" i="4"/>
  <c r="D100" i="4"/>
  <c r="G100" i="4" s="1"/>
  <c r="D104" i="4"/>
  <c r="G104" i="4" s="1"/>
  <c r="G78" i="4"/>
  <c r="F57" i="6"/>
  <c r="I57" i="6"/>
  <c r="I61" i="4"/>
  <c r="I63" i="7"/>
  <c r="F63" i="7"/>
  <c r="F64" i="9"/>
  <c r="I64" i="9"/>
  <c r="F65" i="6"/>
  <c r="I65" i="6"/>
  <c r="I69" i="4"/>
  <c r="I71" i="7"/>
  <c r="F71" i="7"/>
  <c r="F72" i="9"/>
  <c r="I72" i="9"/>
  <c r="I73" i="6"/>
  <c r="I77" i="4"/>
  <c r="I79" i="7"/>
  <c r="F79" i="7"/>
  <c r="F80" i="9"/>
  <c r="I80" i="9"/>
  <c r="H185" i="1"/>
  <c r="F81" i="6"/>
  <c r="I81" i="6"/>
  <c r="G188" i="1"/>
  <c r="X189" i="1"/>
  <c r="AB191" i="1"/>
  <c r="V192" i="1"/>
  <c r="G196" i="1"/>
  <c r="X197" i="1"/>
  <c r="AB199" i="1"/>
  <c r="V200" i="1"/>
  <c r="G204" i="1"/>
  <c r="X205" i="1"/>
  <c r="AB207" i="1"/>
  <c r="V208" i="1"/>
  <c r="I209" i="1"/>
  <c r="G212" i="1"/>
  <c r="E39" i="3"/>
  <c r="E46" i="3"/>
  <c r="D59" i="3"/>
  <c r="E59" i="5"/>
  <c r="H33" i="5"/>
  <c r="I83" i="9"/>
  <c r="F83" i="9"/>
  <c r="H188" i="1"/>
  <c r="I88" i="4"/>
  <c r="F88" i="4"/>
  <c r="I90" i="7"/>
  <c r="F90" i="7"/>
  <c r="I91" i="9"/>
  <c r="F91" i="9"/>
  <c r="H196" i="1"/>
  <c r="I96" i="4"/>
  <c r="F96" i="4"/>
  <c r="I98" i="7"/>
  <c r="F98" i="7"/>
  <c r="I99" i="9"/>
  <c r="F99" i="9"/>
  <c r="H204" i="1"/>
  <c r="I100" i="6"/>
  <c r="F100" i="6"/>
  <c r="I104" i="4"/>
  <c r="F104" i="4"/>
  <c r="I106" i="7"/>
  <c r="F106" i="7"/>
  <c r="I107" i="9"/>
  <c r="F107" i="9"/>
  <c r="I108" i="6"/>
  <c r="F108" i="6"/>
  <c r="E67" i="3"/>
  <c r="F78" i="3"/>
  <c r="F69" i="4"/>
  <c r="I64" i="4"/>
  <c r="F64" i="4"/>
  <c r="I66" i="7"/>
  <c r="F66" i="7"/>
  <c r="I67" i="9"/>
  <c r="F67" i="9"/>
  <c r="F68" i="6"/>
  <c r="I68" i="6"/>
  <c r="I72" i="4"/>
  <c r="F72" i="4"/>
  <c r="I74" i="7"/>
  <c r="F74" i="7"/>
  <c r="I75" i="9"/>
  <c r="F75" i="9"/>
  <c r="F76" i="6"/>
  <c r="I76" i="6"/>
  <c r="I80" i="4"/>
  <c r="F80" i="4"/>
  <c r="I82" i="7"/>
  <c r="F82" i="7"/>
  <c r="V187" i="1"/>
  <c r="X192" i="1"/>
  <c r="AB194" i="1"/>
  <c r="V195" i="1"/>
  <c r="G199" i="1"/>
  <c r="X200" i="1"/>
  <c r="AB202" i="1"/>
  <c r="V203" i="1"/>
  <c r="I204" i="1"/>
  <c r="G207" i="1"/>
  <c r="X208" i="1"/>
  <c r="AB210" i="1"/>
  <c r="V211" i="1"/>
  <c r="I212" i="1"/>
  <c r="C35" i="3"/>
  <c r="E37" i="3"/>
  <c r="H31" i="5"/>
  <c r="E57" i="5"/>
  <c r="D67" i="5"/>
  <c r="G41" i="5"/>
  <c r="D73" i="5"/>
  <c r="G47" i="5"/>
  <c r="D79" i="5"/>
  <c r="G53" i="5"/>
  <c r="I99" i="4"/>
  <c r="F99" i="4"/>
  <c r="I101" i="7"/>
  <c r="F101" i="7"/>
  <c r="I102" i="9"/>
  <c r="F102" i="9"/>
  <c r="F103" i="6"/>
  <c r="I103" i="6"/>
  <c r="E44" i="3"/>
  <c r="F75" i="3"/>
  <c r="E102" i="3"/>
  <c r="F101" i="3" s="1"/>
  <c r="D89" i="4"/>
  <c r="G89" i="4" s="1"/>
  <c r="G63" i="4"/>
  <c r="G67" i="4"/>
  <c r="D93" i="4"/>
  <c r="G93" i="4" s="1"/>
  <c r="D97" i="4"/>
  <c r="G97" i="4" s="1"/>
  <c r="G71" i="4"/>
  <c r="D101" i="4"/>
  <c r="G101" i="4" s="1"/>
  <c r="G75" i="4"/>
  <c r="E67" i="5"/>
  <c r="H41" i="5"/>
  <c r="E73" i="5"/>
  <c r="H47" i="5"/>
  <c r="H36" i="5"/>
  <c r="E62" i="5"/>
  <c r="I75" i="4"/>
  <c r="I77" i="7"/>
  <c r="F77" i="7"/>
  <c r="F78" i="9"/>
  <c r="I78" i="9"/>
  <c r="F79" i="6"/>
  <c r="I79" i="6"/>
  <c r="G194" i="1"/>
  <c r="G202" i="1"/>
  <c r="X203" i="1"/>
  <c r="AB205" i="1"/>
  <c r="V206" i="1"/>
  <c r="I207" i="1"/>
  <c r="G210" i="1"/>
  <c r="X211" i="1"/>
  <c r="E62" i="3"/>
  <c r="H33" i="4"/>
  <c r="E59" i="4"/>
  <c r="H37" i="4"/>
  <c r="E63" i="4"/>
  <c r="H41" i="4"/>
  <c r="E67" i="4"/>
  <c r="H45" i="4"/>
  <c r="E71" i="4"/>
  <c r="H49" i="4"/>
  <c r="E75" i="4"/>
  <c r="E79" i="4"/>
  <c r="H53" i="4"/>
  <c r="F75" i="4"/>
  <c r="I86" i="4"/>
  <c r="I88" i="7"/>
  <c r="F88" i="7"/>
  <c r="I89" i="9"/>
  <c r="F89" i="9"/>
  <c r="I94" i="4"/>
  <c r="F94" i="4"/>
  <c r="I96" i="7"/>
  <c r="F96" i="7"/>
  <c r="I97" i="9"/>
  <c r="F97" i="9"/>
  <c r="F98" i="6"/>
  <c r="I102" i="4"/>
  <c r="F102" i="4"/>
  <c r="I104" i="7"/>
  <c r="F104" i="7"/>
  <c r="I105" i="9"/>
  <c r="F105" i="9"/>
  <c r="I106" i="6"/>
  <c r="F106" i="6"/>
  <c r="F77" i="4"/>
  <c r="G39" i="5"/>
  <c r="I57" i="9"/>
  <c r="F57" i="9"/>
  <c r="F58" i="6"/>
  <c r="I58" i="6"/>
  <c r="I62" i="4"/>
  <c r="F62" i="4"/>
  <c r="I64" i="7"/>
  <c r="F64" i="7"/>
  <c r="I65" i="9"/>
  <c r="F65" i="9"/>
  <c r="H170" i="1"/>
  <c r="F66" i="6"/>
  <c r="I66" i="6"/>
  <c r="I70" i="4"/>
  <c r="F70" i="4"/>
  <c r="I72" i="7"/>
  <c r="F72" i="7"/>
  <c r="I73" i="9"/>
  <c r="F73" i="9"/>
  <c r="H178" i="1"/>
  <c r="F74" i="6"/>
  <c r="I74" i="6"/>
  <c r="I78" i="4"/>
  <c r="F78" i="4"/>
  <c r="I80" i="7"/>
  <c r="F80" i="7"/>
  <c r="I81" i="9"/>
  <c r="F81" i="9"/>
  <c r="H186" i="1"/>
  <c r="F82" i="6"/>
  <c r="I82" i="6"/>
  <c r="G189" i="1"/>
  <c r="X190" i="1"/>
  <c r="K191" i="1"/>
  <c r="AB192" i="1"/>
  <c r="V193" i="1"/>
  <c r="G197" i="1"/>
  <c r="X198" i="1"/>
  <c r="K199" i="1"/>
  <c r="AB200" i="1"/>
  <c r="V201" i="1"/>
  <c r="I202" i="1"/>
  <c r="G205" i="1"/>
  <c r="X206" i="1"/>
  <c r="K207" i="1"/>
  <c r="AB208" i="1"/>
  <c r="V209" i="1"/>
  <c r="I210" i="1"/>
  <c r="D60" i="3"/>
  <c r="C33" i="4"/>
  <c r="B60" i="4"/>
  <c r="G79" i="4"/>
  <c r="D75" i="5"/>
  <c r="G49" i="5"/>
  <c r="I83" i="7"/>
  <c r="F83" i="7"/>
  <c r="I84" i="9"/>
  <c r="F84" i="9"/>
  <c r="F85" i="6"/>
  <c r="I85" i="6"/>
  <c r="I89" i="4"/>
  <c r="F89" i="4"/>
  <c r="I91" i="7"/>
  <c r="F91" i="7"/>
  <c r="I92" i="9"/>
  <c r="F92" i="9"/>
  <c r="F93" i="6"/>
  <c r="I93" i="6"/>
  <c r="F97" i="4"/>
  <c r="I99" i="7"/>
  <c r="F99" i="7"/>
  <c r="I100" i="9"/>
  <c r="F100" i="9"/>
  <c r="H205" i="1"/>
  <c r="I105" i="4"/>
  <c r="F105" i="4"/>
  <c r="I107" i="7"/>
  <c r="F107" i="7"/>
  <c r="I108" i="9"/>
  <c r="F108" i="9"/>
  <c r="F33" i="3"/>
  <c r="F52" i="3"/>
  <c r="D90" i="4"/>
  <c r="G90" i="4" s="1"/>
  <c r="G64" i="4"/>
  <c r="G68" i="4"/>
  <c r="D94" i="4"/>
  <c r="G94" i="4" s="1"/>
  <c r="G72" i="4"/>
  <c r="D98" i="4"/>
  <c r="G98" i="4" s="1"/>
  <c r="D102" i="4"/>
  <c r="G102" i="4" s="1"/>
  <c r="G76" i="4"/>
  <c r="I57" i="4"/>
  <c r="I59" i="7"/>
  <c r="F59" i="7"/>
  <c r="F60" i="9"/>
  <c r="I60" i="9"/>
  <c r="F61" i="6"/>
  <c r="I61" i="6"/>
  <c r="I65" i="4"/>
  <c r="I67" i="7"/>
  <c r="F67" i="7"/>
  <c r="F68" i="9"/>
  <c r="I68" i="9"/>
  <c r="I69" i="6"/>
  <c r="I73" i="4"/>
  <c r="I75" i="7"/>
  <c r="F75" i="7"/>
  <c r="F76" i="9"/>
  <c r="I76" i="9"/>
  <c r="H181" i="1"/>
  <c r="F77" i="6"/>
  <c r="I77" i="6"/>
  <c r="I81" i="4"/>
  <c r="F81" i="4"/>
  <c r="AB187" i="1"/>
  <c r="V188" i="1"/>
  <c r="I189" i="1"/>
  <c r="G192" i="1"/>
  <c r="X193" i="1"/>
  <c r="AB195" i="1"/>
  <c r="V196" i="1"/>
  <c r="I197" i="1"/>
  <c r="G200" i="1"/>
  <c r="X201" i="1"/>
  <c r="K202" i="1"/>
  <c r="AB203" i="1"/>
  <c r="V204" i="1"/>
  <c r="G208" i="1"/>
  <c r="X209" i="1"/>
  <c r="K210" i="1"/>
  <c r="AB211" i="1"/>
  <c r="V212" i="1"/>
  <c r="G69" i="5"/>
  <c r="D95" i="5"/>
  <c r="G95" i="5" s="1"/>
  <c r="D33" i="5"/>
  <c r="E75" i="5"/>
  <c r="H49" i="5"/>
  <c r="E39" i="6"/>
  <c r="H13" i="6"/>
  <c r="D62" i="7"/>
  <c r="G36" i="7"/>
  <c r="G12" i="5"/>
  <c r="D38" i="5"/>
  <c r="G30" i="5"/>
  <c r="D56" i="5"/>
  <c r="D108" i="4"/>
  <c r="G108" i="4" s="1"/>
  <c r="E79" i="5"/>
  <c r="H53" i="5"/>
  <c r="H30" i="5"/>
  <c r="E56" i="5"/>
  <c r="H69" i="5"/>
  <c r="E95" i="5"/>
  <c r="H95" i="5" s="1"/>
  <c r="G61" i="5"/>
  <c r="E43" i="6"/>
  <c r="H17" i="6"/>
  <c r="E51" i="6"/>
  <c r="H25" i="6"/>
  <c r="E82" i="4"/>
  <c r="G18" i="5"/>
  <c r="D44" i="5"/>
  <c r="G24" i="5"/>
  <c r="D50" i="5"/>
  <c r="D37" i="5"/>
  <c r="H61" i="5"/>
  <c r="G15" i="5"/>
  <c r="H24" i="5"/>
  <c r="E50" i="5"/>
  <c r="G27" i="5"/>
  <c r="H40" i="5"/>
  <c r="E66" i="5"/>
  <c r="G43" i="5"/>
  <c r="E80" i="4"/>
  <c r="G10" i="5"/>
  <c r="D36" i="5"/>
  <c r="H15" i="5"/>
  <c r="G21" i="5"/>
  <c r="H27" i="5"/>
  <c r="H43" i="5"/>
  <c r="E70" i="6"/>
  <c r="H44" i="6"/>
  <c r="C32" i="4"/>
  <c r="D106" i="4"/>
  <c r="G106" i="4" s="1"/>
  <c r="H21" i="5"/>
  <c r="E34" i="5"/>
  <c r="G72" i="7"/>
  <c r="D98" i="7"/>
  <c r="G98" i="7" s="1"/>
  <c r="E58" i="4"/>
  <c r="E60" i="4"/>
  <c r="E62" i="4"/>
  <c r="E64" i="4"/>
  <c r="E66" i="4"/>
  <c r="E68" i="4"/>
  <c r="E70" i="4"/>
  <c r="E72" i="4"/>
  <c r="E74" i="4"/>
  <c r="E76" i="4"/>
  <c r="E78" i="4"/>
  <c r="G28" i="5"/>
  <c r="D54" i="5"/>
  <c r="H37" i="5"/>
  <c r="G57" i="5"/>
  <c r="H63" i="5"/>
  <c r="G16" i="5"/>
  <c r="D42" i="5"/>
  <c r="E77" i="5"/>
  <c r="H51" i="5"/>
  <c r="H28" i="5"/>
  <c r="E54" i="5"/>
  <c r="G31" i="5"/>
  <c r="E44" i="5"/>
  <c r="G8" i="5"/>
  <c r="D34" i="5"/>
  <c r="G22" i="5"/>
  <c r="D48" i="5"/>
  <c r="C33" i="5"/>
  <c r="B60" i="5"/>
  <c r="H60" i="6"/>
  <c r="E86" i="6"/>
  <c r="H86" i="6" s="1"/>
  <c r="H22" i="5"/>
  <c r="E48" i="5"/>
  <c r="E38" i="5"/>
  <c r="E31" i="6"/>
  <c r="H5" i="6"/>
  <c r="D38" i="6"/>
  <c r="G12" i="6"/>
  <c r="H19" i="5"/>
  <c r="H25" i="5"/>
  <c r="B33" i="5"/>
  <c r="C6" i="5"/>
  <c r="B86" i="5"/>
  <c r="G46" i="6"/>
  <c r="D72" i="6"/>
  <c r="E81" i="5"/>
  <c r="H55" i="5"/>
  <c r="H32" i="5"/>
  <c r="E58" i="5"/>
  <c r="G35" i="5"/>
  <c r="E72" i="5"/>
  <c r="H72" i="6"/>
  <c r="E98" i="6"/>
  <c r="H98" i="6" s="1"/>
  <c r="G54" i="6"/>
  <c r="D80" i="6"/>
  <c r="C59" i="4"/>
  <c r="G6" i="5"/>
  <c r="D32" i="5"/>
  <c r="G14" i="5"/>
  <c r="D40" i="5"/>
  <c r="G26" i="5"/>
  <c r="D52" i="5"/>
  <c r="H80" i="6"/>
  <c r="E106" i="6"/>
  <c r="H106" i="6" s="1"/>
  <c r="H46" i="6"/>
  <c r="C33" i="6"/>
  <c r="B60" i="6"/>
  <c r="G20" i="5"/>
  <c r="D46" i="5"/>
  <c r="H26" i="5"/>
  <c r="E52" i="5"/>
  <c r="E42" i="5"/>
  <c r="H34" i="6"/>
  <c r="G32" i="6"/>
  <c r="D58" i="6"/>
  <c r="H36" i="7"/>
  <c r="E62" i="7"/>
  <c r="B49" i="7"/>
  <c r="C22" i="7"/>
  <c r="G79" i="6"/>
  <c r="G52" i="7"/>
  <c r="D78" i="7"/>
  <c r="G6" i="6"/>
  <c r="E89" i="6"/>
  <c r="H89" i="6" s="1"/>
  <c r="H63" i="6"/>
  <c r="G42" i="6"/>
  <c r="D68" i="6"/>
  <c r="G48" i="6"/>
  <c r="D74" i="6"/>
  <c r="G67" i="6"/>
  <c r="C7" i="7"/>
  <c r="C16" i="7"/>
  <c r="H68" i="6"/>
  <c r="E94" i="6"/>
  <c r="H94" i="6" s="1"/>
  <c r="E97" i="6"/>
  <c r="H97" i="6" s="1"/>
  <c r="H71" i="6"/>
  <c r="H74" i="6"/>
  <c r="E100" i="6"/>
  <c r="H100" i="6" s="1"/>
  <c r="H35" i="6"/>
  <c r="H55" i="6"/>
  <c r="G61" i="6"/>
  <c r="C21" i="7"/>
  <c r="E87" i="6"/>
  <c r="H87" i="6" s="1"/>
  <c r="H61" i="6"/>
  <c r="C12" i="7"/>
  <c r="D60" i="7"/>
  <c r="G34" i="7"/>
  <c r="C32" i="5"/>
  <c r="H11" i="6"/>
  <c r="H19" i="6"/>
  <c r="E107" i="6"/>
  <c r="H107" i="6" s="1"/>
  <c r="H81" i="6"/>
  <c r="G81" i="6"/>
  <c r="G38" i="7"/>
  <c r="D64" i="7"/>
  <c r="C17" i="7"/>
  <c r="E85" i="6"/>
  <c r="H85" i="6" s="1"/>
  <c r="H59" i="6"/>
  <c r="G40" i="6"/>
  <c r="D66" i="6"/>
  <c r="G52" i="6"/>
  <c r="D78" i="6"/>
  <c r="H36" i="6"/>
  <c r="H40" i="6"/>
  <c r="H48" i="6"/>
  <c r="H52" i="6"/>
  <c r="H56" i="6"/>
  <c r="G75" i="6"/>
  <c r="C8" i="7"/>
  <c r="H38" i="7"/>
  <c r="E64" i="7"/>
  <c r="G54" i="7"/>
  <c r="D80" i="7"/>
  <c r="E59" i="8"/>
  <c r="H33" i="8"/>
  <c r="H9" i="6"/>
  <c r="H66" i="6"/>
  <c r="E92" i="6"/>
  <c r="H92" i="6" s="1"/>
  <c r="E101" i="6"/>
  <c r="H101" i="6" s="1"/>
  <c r="H75" i="6"/>
  <c r="H78" i="6"/>
  <c r="E104" i="6"/>
  <c r="H104" i="6" s="1"/>
  <c r="H29" i="6"/>
  <c r="G69" i="6"/>
  <c r="C13" i="7"/>
  <c r="H58" i="7"/>
  <c r="E84" i="7"/>
  <c r="H84" i="7" s="1"/>
  <c r="G63" i="6"/>
  <c r="H64" i="6"/>
  <c r="E90" i="6"/>
  <c r="H90" i="6" s="1"/>
  <c r="G56" i="6"/>
  <c r="D82" i="6"/>
  <c r="G44" i="7"/>
  <c r="D70" i="7"/>
  <c r="G36" i="6"/>
  <c r="D62" i="6"/>
  <c r="E105" i="6"/>
  <c r="H105" i="6" s="1"/>
  <c r="H79" i="6"/>
  <c r="H82" i="6"/>
  <c r="E108" i="6"/>
  <c r="H108" i="6" s="1"/>
  <c r="H33" i="6"/>
  <c r="H37" i="6"/>
  <c r="H41" i="6"/>
  <c r="H45" i="6"/>
  <c r="H49" i="6"/>
  <c r="H53" i="6"/>
  <c r="G77" i="6"/>
  <c r="C14" i="7"/>
  <c r="G56" i="7"/>
  <c r="D82" i="7"/>
  <c r="H62" i="6"/>
  <c r="E88" i="6"/>
  <c r="H88" i="6" s="1"/>
  <c r="E93" i="6"/>
  <c r="H93" i="6" s="1"/>
  <c r="H67" i="6"/>
  <c r="G50" i="6"/>
  <c r="D76" i="6"/>
  <c r="G71" i="6"/>
  <c r="D66" i="7"/>
  <c r="G40" i="7"/>
  <c r="C19" i="7"/>
  <c r="G50" i="7"/>
  <c r="D76" i="7"/>
  <c r="G34" i="6"/>
  <c r="D60" i="6"/>
  <c r="G44" i="6"/>
  <c r="D70" i="6"/>
  <c r="E99" i="6"/>
  <c r="H99" i="6" s="1"/>
  <c r="H73" i="6"/>
  <c r="H76" i="6"/>
  <c r="E102" i="6"/>
  <c r="H102" i="6" s="1"/>
  <c r="H27" i="6"/>
  <c r="B34" i="6"/>
  <c r="G65" i="6"/>
  <c r="B85" i="6"/>
  <c r="C10" i="7"/>
  <c r="H40" i="7"/>
  <c r="E66" i="7"/>
  <c r="H9" i="8"/>
  <c r="E35" i="8"/>
  <c r="E34" i="7"/>
  <c r="D39" i="7"/>
  <c r="D51" i="7"/>
  <c r="E72" i="7"/>
  <c r="D41" i="8"/>
  <c r="G15" i="8"/>
  <c r="D53" i="8"/>
  <c r="G27" i="8"/>
  <c r="D32" i="7"/>
  <c r="D31" i="8"/>
  <c r="G5" i="8"/>
  <c r="D62" i="8"/>
  <c r="G36" i="8"/>
  <c r="D47" i="8"/>
  <c r="G21" i="8"/>
  <c r="E53" i="8"/>
  <c r="H27" i="8"/>
  <c r="D42" i="7"/>
  <c r="D45" i="7"/>
  <c r="D48" i="7"/>
  <c r="D55" i="7"/>
  <c r="E77" i="7"/>
  <c r="E87" i="7"/>
  <c r="H87" i="7" s="1"/>
  <c r="E47" i="8"/>
  <c r="H21" i="8"/>
  <c r="D80" i="8"/>
  <c r="G54" i="8"/>
  <c r="D72" i="8"/>
  <c r="G46" i="8"/>
  <c r="H52" i="7"/>
  <c r="E78" i="7"/>
  <c r="H54" i="7"/>
  <c r="E80" i="7"/>
  <c r="H56" i="7"/>
  <c r="E82" i="7"/>
  <c r="E42" i="7"/>
  <c r="E59" i="7"/>
  <c r="D68" i="8"/>
  <c r="G42" i="8"/>
  <c r="D100" i="8"/>
  <c r="G100" i="8" s="1"/>
  <c r="G74" i="8"/>
  <c r="E98" i="8"/>
  <c r="H98" i="8" s="1"/>
  <c r="H72" i="8"/>
  <c r="G61" i="9"/>
  <c r="D37" i="7"/>
  <c r="D37" i="8"/>
  <c r="G11" i="8"/>
  <c r="E100" i="8"/>
  <c r="H100" i="8" s="1"/>
  <c r="H74" i="8"/>
  <c r="G48" i="8"/>
  <c r="G10" i="7"/>
  <c r="G12" i="7"/>
  <c r="G14" i="7"/>
  <c r="G18" i="7"/>
  <c r="G20" i="7"/>
  <c r="G24" i="7"/>
  <c r="G26" i="7"/>
  <c r="G28" i="7"/>
  <c r="G30" i="7"/>
  <c r="E37" i="7"/>
  <c r="D58" i="8"/>
  <c r="G32" i="8"/>
  <c r="D55" i="8"/>
  <c r="G29" i="8"/>
  <c r="E37" i="8"/>
  <c r="H48" i="8"/>
  <c r="H10" i="7"/>
  <c r="H12" i="7"/>
  <c r="H14" i="7"/>
  <c r="H18" i="7"/>
  <c r="H20" i="7"/>
  <c r="H22" i="7"/>
  <c r="H24" i="7"/>
  <c r="H26" i="7"/>
  <c r="H28" i="7"/>
  <c r="H30" i="7"/>
  <c r="D49" i="7"/>
  <c r="E69" i="7"/>
  <c r="B87" i="7"/>
  <c r="C60" i="7"/>
  <c r="D43" i="8"/>
  <c r="G17" i="8"/>
  <c r="D49" i="8"/>
  <c r="G23" i="8"/>
  <c r="E55" i="8"/>
  <c r="H29" i="8"/>
  <c r="D35" i="7"/>
  <c r="E49" i="7"/>
  <c r="B61" i="7"/>
  <c r="E74" i="7"/>
  <c r="D79" i="7"/>
  <c r="D64" i="8"/>
  <c r="G38" i="8"/>
  <c r="E49" i="8"/>
  <c r="H23" i="8"/>
  <c r="D78" i="8"/>
  <c r="G52" i="8"/>
  <c r="D43" i="7"/>
  <c r="E65" i="7"/>
  <c r="E79" i="7"/>
  <c r="D33" i="8"/>
  <c r="G7" i="8"/>
  <c r="D76" i="8"/>
  <c r="G50" i="8"/>
  <c r="E65" i="8"/>
  <c r="H39" i="8"/>
  <c r="D31" i="7"/>
  <c r="D33" i="7"/>
  <c r="E104" i="8"/>
  <c r="H104" i="8" s="1"/>
  <c r="H78" i="8"/>
  <c r="E57" i="7"/>
  <c r="D39" i="8"/>
  <c r="G13" i="8"/>
  <c r="D60" i="8"/>
  <c r="G34" i="8"/>
  <c r="D51" i="8"/>
  <c r="G25" i="8"/>
  <c r="E31" i="8"/>
  <c r="E41" i="8"/>
  <c r="D82" i="8"/>
  <c r="G56" i="8"/>
  <c r="D41" i="7"/>
  <c r="D47" i="7"/>
  <c r="D45" i="8"/>
  <c r="G19" i="8"/>
  <c r="E51" i="8"/>
  <c r="H25" i="8"/>
  <c r="H82" i="8"/>
  <c r="E41" i="7"/>
  <c r="E47" i="7"/>
  <c r="E71" i="7"/>
  <c r="E96" i="7"/>
  <c r="H96" i="7" s="1"/>
  <c r="D66" i="8"/>
  <c r="G40" i="8"/>
  <c r="E45" i="8"/>
  <c r="H19" i="8"/>
  <c r="C7" i="8"/>
  <c r="B34" i="8"/>
  <c r="E76" i="7"/>
  <c r="E81" i="7"/>
  <c r="D35" i="8"/>
  <c r="G9" i="8"/>
  <c r="E43" i="8"/>
  <c r="H7" i="9"/>
  <c r="E33" i="9"/>
  <c r="C63" i="9"/>
  <c r="H11" i="9"/>
  <c r="E37" i="9"/>
  <c r="H15" i="9"/>
  <c r="E41" i="9"/>
  <c r="H19" i="9"/>
  <c r="E45" i="9"/>
  <c r="H23" i="9"/>
  <c r="E49" i="9"/>
  <c r="H27" i="9"/>
  <c r="E53" i="9"/>
  <c r="E44" i="8"/>
  <c r="H46" i="8"/>
  <c r="H56" i="8"/>
  <c r="G34" i="9"/>
  <c r="D60" i="9"/>
  <c r="B37" i="9"/>
  <c r="B91" i="9"/>
  <c r="G70" i="8"/>
  <c r="H60" i="9"/>
  <c r="E86" i="9"/>
  <c r="H86" i="9" s="1"/>
  <c r="G38" i="9"/>
  <c r="D64" i="9"/>
  <c r="G42" i="9"/>
  <c r="D68" i="9"/>
  <c r="G46" i="9"/>
  <c r="D72" i="9"/>
  <c r="G50" i="9"/>
  <c r="D76" i="9"/>
  <c r="G54" i="9"/>
  <c r="D80" i="9"/>
  <c r="C6" i="8"/>
  <c r="G44" i="8"/>
  <c r="E80" i="8"/>
  <c r="H64" i="9"/>
  <c r="E90" i="9"/>
  <c r="H90" i="9" s="1"/>
  <c r="H68" i="9"/>
  <c r="E94" i="9"/>
  <c r="H94" i="9" s="1"/>
  <c r="H72" i="9"/>
  <c r="E98" i="9"/>
  <c r="H98" i="9" s="1"/>
  <c r="H76" i="9"/>
  <c r="E102" i="9"/>
  <c r="H102" i="9" s="1"/>
  <c r="H80" i="9"/>
  <c r="E106" i="9"/>
  <c r="H106" i="9" s="1"/>
  <c r="H50" i="9"/>
  <c r="G65" i="9"/>
  <c r="E32" i="8"/>
  <c r="E34" i="8"/>
  <c r="E36" i="8"/>
  <c r="E38" i="8"/>
  <c r="E40" i="8"/>
  <c r="E42" i="8"/>
  <c r="C44" i="8"/>
  <c r="B71" i="8"/>
  <c r="H5" i="9"/>
  <c r="E31" i="9"/>
  <c r="E50" i="8"/>
  <c r="H32" i="9"/>
  <c r="H38" i="9"/>
  <c r="C9" i="9"/>
  <c r="G67" i="9"/>
  <c r="G32" i="9"/>
  <c r="D58" i="9"/>
  <c r="H22" i="8"/>
  <c r="H58" i="9"/>
  <c r="E84" i="9"/>
  <c r="H84" i="9" s="1"/>
  <c r="H9" i="9"/>
  <c r="E35" i="9"/>
  <c r="H13" i="9"/>
  <c r="E39" i="9"/>
  <c r="H17" i="9"/>
  <c r="E43" i="9"/>
  <c r="H21" i="9"/>
  <c r="E47" i="9"/>
  <c r="H25" i="9"/>
  <c r="E51" i="9"/>
  <c r="H29" i="9"/>
  <c r="E55" i="9"/>
  <c r="H52" i="9"/>
  <c r="C34" i="9"/>
  <c r="B61" i="9"/>
  <c r="H46" i="9"/>
  <c r="C59" i="9"/>
  <c r="C33" i="8"/>
  <c r="C35" i="8"/>
  <c r="C37" i="8"/>
  <c r="C39" i="8"/>
  <c r="C41" i="8"/>
  <c r="C43" i="8"/>
  <c r="B89" i="8"/>
  <c r="G36" i="9"/>
  <c r="D62" i="9"/>
  <c r="G40" i="9"/>
  <c r="D66" i="9"/>
  <c r="G44" i="9"/>
  <c r="D70" i="9"/>
  <c r="G48" i="9"/>
  <c r="D74" i="9"/>
  <c r="G52" i="9"/>
  <c r="D78" i="9"/>
  <c r="G56" i="9"/>
  <c r="D82" i="9"/>
  <c r="H40" i="9"/>
  <c r="C59" i="8"/>
  <c r="H62" i="9"/>
  <c r="E88" i="9"/>
  <c r="H88" i="9" s="1"/>
  <c r="H66" i="9"/>
  <c r="E92" i="9"/>
  <c r="H92" i="9" s="1"/>
  <c r="H70" i="9"/>
  <c r="E96" i="9"/>
  <c r="H96" i="9" s="1"/>
  <c r="H74" i="9"/>
  <c r="E100" i="9"/>
  <c r="H100" i="9" s="1"/>
  <c r="H78" i="9"/>
  <c r="E104" i="9"/>
  <c r="H104" i="9" s="1"/>
  <c r="H82" i="9"/>
  <c r="E108" i="9"/>
  <c r="H108" i="9" s="1"/>
  <c r="H34" i="9"/>
  <c r="G81" i="9"/>
  <c r="I104" i="6" l="1"/>
  <c r="I72" i="6"/>
  <c r="I94" i="6"/>
  <c r="F69" i="6"/>
  <c r="I134" i="1"/>
  <c r="I201" i="1"/>
  <c r="I176" i="1"/>
  <c r="F73" i="6"/>
  <c r="F39" i="6"/>
  <c r="I114" i="1"/>
  <c r="I39" i="6"/>
  <c r="I194" i="1"/>
  <c r="I22" i="6"/>
  <c r="F16" i="6"/>
  <c r="I36" i="6"/>
  <c r="I97" i="6"/>
  <c r="F28" i="6"/>
  <c r="F30" i="6"/>
  <c r="I46" i="6"/>
  <c r="I10" i="6"/>
  <c r="I130" i="1"/>
  <c r="F36" i="6"/>
  <c r="I205" i="1"/>
  <c r="F46" i="6"/>
  <c r="I21" i="6"/>
  <c r="I121" i="1"/>
  <c r="F92" i="6"/>
  <c r="I33" i="6"/>
  <c r="I147" i="1"/>
  <c r="F19" i="6"/>
  <c r="I92" i="6"/>
  <c r="F43" i="6"/>
  <c r="F26" i="6"/>
  <c r="F90" i="6"/>
  <c r="I50" i="6"/>
  <c r="I101" i="6"/>
  <c r="I118" i="1"/>
  <c r="F33" i="6"/>
  <c r="I123" i="1"/>
  <c r="I62" i="6"/>
  <c r="I48" i="6"/>
  <c r="I89" i="6"/>
  <c r="I117" i="1"/>
  <c r="F84" i="6"/>
  <c r="F89" i="6"/>
  <c r="I84" i="6"/>
  <c r="I199" i="1"/>
  <c r="I95" i="6"/>
  <c r="F102" i="6"/>
  <c r="I102" i="6"/>
  <c r="F13" i="6"/>
  <c r="I146" i="1"/>
  <c r="I42" i="6"/>
  <c r="F94" i="6"/>
  <c r="F104" i="6"/>
  <c r="F5" i="6"/>
  <c r="I5" i="6"/>
  <c r="I203" i="1"/>
  <c r="F51" i="6"/>
  <c r="I155" i="1"/>
  <c r="I168" i="1"/>
  <c r="I99" i="6"/>
  <c r="I64" i="6"/>
  <c r="H59" i="7"/>
  <c r="E85" i="7"/>
  <c r="H85" i="7" s="1"/>
  <c r="D66" i="5"/>
  <c r="G40" i="5"/>
  <c r="C62" i="4"/>
  <c r="B89" i="4"/>
  <c r="H47" i="7"/>
  <c r="E73" i="7"/>
  <c r="G42" i="7"/>
  <c r="D68" i="7"/>
  <c r="H34" i="8"/>
  <c r="E60" i="8"/>
  <c r="G66" i="7"/>
  <c r="D92" i="7"/>
  <c r="G92" i="7" s="1"/>
  <c r="E103" i="5"/>
  <c r="H103" i="5" s="1"/>
  <c r="H77" i="5"/>
  <c r="F66" i="3"/>
  <c r="E93" i="3"/>
  <c r="F92" i="3" s="1"/>
  <c r="H43" i="9"/>
  <c r="E69" i="9"/>
  <c r="H31" i="9"/>
  <c r="E57" i="9"/>
  <c r="B35" i="6"/>
  <c r="C8" i="6"/>
  <c r="G64" i="9"/>
  <c r="D90" i="9"/>
  <c r="G90" i="9" s="1"/>
  <c r="E69" i="6"/>
  <c r="H43" i="6"/>
  <c r="H41" i="9"/>
  <c r="E67" i="9"/>
  <c r="E57" i="8"/>
  <c r="H31" i="8"/>
  <c r="D94" i="8"/>
  <c r="G94" i="8" s="1"/>
  <c r="G68" i="8"/>
  <c r="H77" i="7"/>
  <c r="E103" i="7"/>
  <c r="H103" i="7" s="1"/>
  <c r="H62" i="7"/>
  <c r="E88" i="7"/>
  <c r="H88" i="7" s="1"/>
  <c r="G72" i="6"/>
  <c r="D98" i="6"/>
  <c r="G98" i="6" s="1"/>
  <c r="B61" i="5"/>
  <c r="C34" i="5"/>
  <c r="H34" i="5"/>
  <c r="E60" i="5"/>
  <c r="H75" i="5"/>
  <c r="E101" i="5"/>
  <c r="H101" i="5" s="1"/>
  <c r="E85" i="4"/>
  <c r="H85" i="4" s="1"/>
  <c r="H59" i="4"/>
  <c r="G67" i="5"/>
  <c r="D93" i="5"/>
  <c r="G93" i="5" s="1"/>
  <c r="C191" i="1"/>
  <c r="D164" i="1"/>
  <c r="E190" i="1"/>
  <c r="F189" i="1" s="1"/>
  <c r="F163" i="1"/>
  <c r="E202" i="1"/>
  <c r="F201" i="1" s="1"/>
  <c r="F175" i="1"/>
  <c r="E210" i="1"/>
  <c r="F209" i="1" s="1"/>
  <c r="F183" i="1"/>
  <c r="E87" i="1"/>
  <c r="F86" i="1" s="1"/>
  <c r="F60" i="1"/>
  <c r="I69" i="8"/>
  <c r="F69" i="8"/>
  <c r="F69" i="5"/>
  <c r="I69" i="5"/>
  <c r="J173" i="1"/>
  <c r="F45" i="8"/>
  <c r="I45" i="8"/>
  <c r="F45" i="5"/>
  <c r="I45" i="5"/>
  <c r="J149" i="1"/>
  <c r="I35" i="8"/>
  <c r="F35" i="8"/>
  <c r="I35" i="5"/>
  <c r="F35" i="5"/>
  <c r="J139" i="1"/>
  <c r="I77" i="8"/>
  <c r="F77" i="8"/>
  <c r="I77" i="5"/>
  <c r="F77" i="5"/>
  <c r="J181" i="1"/>
  <c r="I101" i="8"/>
  <c r="F101" i="8"/>
  <c r="I101" i="5"/>
  <c r="F101" i="5"/>
  <c r="J205" i="1"/>
  <c r="I92" i="8"/>
  <c r="F92" i="8"/>
  <c r="F92" i="5"/>
  <c r="I92" i="5"/>
  <c r="J196" i="1"/>
  <c r="E104" i="3"/>
  <c r="F103" i="3" s="1"/>
  <c r="F77" i="3"/>
  <c r="D67" i="8"/>
  <c r="G41" i="8"/>
  <c r="H50" i="5"/>
  <c r="E76" i="5"/>
  <c r="E89" i="1"/>
  <c r="F88" i="1" s="1"/>
  <c r="F62" i="1"/>
  <c r="H42" i="7"/>
  <c r="E68" i="7"/>
  <c r="H72" i="7"/>
  <c r="E98" i="7"/>
  <c r="H98" i="7" s="1"/>
  <c r="G58" i="6"/>
  <c r="D84" i="6"/>
  <c r="G84" i="6" s="1"/>
  <c r="C60" i="5"/>
  <c r="B87" i="5"/>
  <c r="D74" i="5"/>
  <c r="G48" i="5"/>
  <c r="E88" i="3"/>
  <c r="F87" i="3" s="1"/>
  <c r="F61" i="3"/>
  <c r="E88" i="5"/>
  <c r="H88" i="5" s="1"/>
  <c r="H62" i="5"/>
  <c r="E70" i="3"/>
  <c r="F43" i="3"/>
  <c r="H58" i="6"/>
  <c r="E84" i="6"/>
  <c r="H84" i="6" s="1"/>
  <c r="I8" i="8"/>
  <c r="F8" i="8"/>
  <c r="I8" i="5"/>
  <c r="F8" i="5"/>
  <c r="J112" i="1"/>
  <c r="I61" i="8"/>
  <c r="F61" i="8"/>
  <c r="I61" i="5"/>
  <c r="F61" i="5"/>
  <c r="J165" i="1"/>
  <c r="I51" i="8"/>
  <c r="F51" i="8"/>
  <c r="I51" i="5"/>
  <c r="F51" i="5"/>
  <c r="J155" i="1"/>
  <c r="I24" i="8"/>
  <c r="F24" i="8"/>
  <c r="I24" i="5"/>
  <c r="F24" i="5"/>
  <c r="J128" i="1"/>
  <c r="I72" i="8"/>
  <c r="F72" i="8"/>
  <c r="I72" i="5"/>
  <c r="F72" i="5"/>
  <c r="J176" i="1"/>
  <c r="I108" i="8"/>
  <c r="F108" i="8"/>
  <c r="I108" i="5"/>
  <c r="F108" i="5"/>
  <c r="J212" i="1"/>
  <c r="H35" i="9"/>
  <c r="E61" i="9"/>
  <c r="E83" i="5"/>
  <c r="H83" i="5" s="1"/>
  <c r="H57" i="5"/>
  <c r="E91" i="4"/>
  <c r="H91" i="4" s="1"/>
  <c r="H65" i="4"/>
  <c r="H40" i="8"/>
  <c r="E66" i="8"/>
  <c r="H37" i="9"/>
  <c r="E63" i="9"/>
  <c r="G51" i="8"/>
  <c r="D77" i="8"/>
  <c r="H79" i="7"/>
  <c r="E105" i="7"/>
  <c r="H105" i="7" s="1"/>
  <c r="G48" i="7"/>
  <c r="D74" i="7"/>
  <c r="E82" i="5"/>
  <c r="H56" i="5"/>
  <c r="G74" i="9"/>
  <c r="D100" i="9"/>
  <c r="G100" i="9" s="1"/>
  <c r="E64" i="8"/>
  <c r="H38" i="8"/>
  <c r="E106" i="8"/>
  <c r="H106" i="8" s="1"/>
  <c r="H80" i="8"/>
  <c r="B92" i="9"/>
  <c r="C65" i="9"/>
  <c r="H71" i="7"/>
  <c r="E97" i="7"/>
  <c r="H97" i="7" s="1"/>
  <c r="H65" i="7"/>
  <c r="E91" i="7"/>
  <c r="H91" i="7" s="1"/>
  <c r="G49" i="8"/>
  <c r="D75" i="8"/>
  <c r="H82" i="7"/>
  <c r="E108" i="7"/>
  <c r="H108" i="7" s="1"/>
  <c r="D71" i="7"/>
  <c r="G45" i="7"/>
  <c r="G51" i="7"/>
  <c r="D77" i="7"/>
  <c r="G70" i="6"/>
  <c r="D96" i="6"/>
  <c r="G96" i="6" s="1"/>
  <c r="G82" i="7"/>
  <c r="D108" i="7"/>
  <c r="G108" i="7" s="1"/>
  <c r="G70" i="7"/>
  <c r="D96" i="7"/>
  <c r="G96" i="7" s="1"/>
  <c r="G78" i="6"/>
  <c r="D104" i="6"/>
  <c r="G104" i="6" s="1"/>
  <c r="G60" i="7"/>
  <c r="D86" i="7"/>
  <c r="G86" i="7" s="1"/>
  <c r="D58" i="5"/>
  <c r="G32" i="5"/>
  <c r="H78" i="4"/>
  <c r="E104" i="4"/>
  <c r="H104" i="4" s="1"/>
  <c r="F36" i="3"/>
  <c r="E63" i="3"/>
  <c r="B35" i="4"/>
  <c r="C8" i="4"/>
  <c r="E87" i="4"/>
  <c r="H87" i="4" s="1"/>
  <c r="H61" i="4"/>
  <c r="E99" i="3"/>
  <c r="F98" i="3" s="1"/>
  <c r="F72" i="3"/>
  <c r="E193" i="1"/>
  <c r="F192" i="1" s="1"/>
  <c r="F166" i="1"/>
  <c r="I50" i="8"/>
  <c r="F50" i="8"/>
  <c r="I50" i="5"/>
  <c r="F50" i="5"/>
  <c r="J154" i="1"/>
  <c r="I66" i="8"/>
  <c r="F66" i="8"/>
  <c r="F66" i="5"/>
  <c r="I66" i="5"/>
  <c r="J170" i="1"/>
  <c r="I58" i="8"/>
  <c r="F58" i="8"/>
  <c r="I58" i="5"/>
  <c r="F58" i="5"/>
  <c r="J162" i="1"/>
  <c r="I78" i="8"/>
  <c r="F78" i="8"/>
  <c r="I78" i="5"/>
  <c r="F78" i="5"/>
  <c r="J182" i="1"/>
  <c r="I80" i="8"/>
  <c r="F80" i="8"/>
  <c r="F80" i="5"/>
  <c r="I80" i="5"/>
  <c r="J184" i="1"/>
  <c r="I52" i="8"/>
  <c r="F52" i="8"/>
  <c r="I52" i="5"/>
  <c r="F52" i="5"/>
  <c r="J156" i="1"/>
  <c r="G78" i="9"/>
  <c r="D104" i="9"/>
  <c r="G104" i="9" s="1"/>
  <c r="E68" i="8"/>
  <c r="H42" i="8"/>
  <c r="D92" i="8"/>
  <c r="G92" i="8" s="1"/>
  <c r="G66" i="8"/>
  <c r="D103" i="5"/>
  <c r="G103" i="5" s="1"/>
  <c r="G77" i="5"/>
  <c r="E83" i="4"/>
  <c r="H83" i="4" s="1"/>
  <c r="H57" i="4"/>
  <c r="E90" i="3"/>
  <c r="F89" i="3" s="1"/>
  <c r="F63" i="3"/>
  <c r="E198" i="1"/>
  <c r="F197" i="1" s="1"/>
  <c r="F171" i="1"/>
  <c r="X42" i="1"/>
  <c r="G42" i="1"/>
  <c r="W43" i="1"/>
  <c r="I42" i="8"/>
  <c r="F42" i="8"/>
  <c r="I42" i="5"/>
  <c r="F42" i="5"/>
  <c r="J146" i="1"/>
  <c r="I106" i="8"/>
  <c r="F106" i="8"/>
  <c r="F106" i="5"/>
  <c r="I106" i="5"/>
  <c r="J210" i="1"/>
  <c r="I62" i="8"/>
  <c r="F62" i="8"/>
  <c r="I62" i="5"/>
  <c r="F62" i="5"/>
  <c r="J166" i="1"/>
  <c r="I81" i="8"/>
  <c r="F81" i="8"/>
  <c r="F81" i="5"/>
  <c r="I81" i="5"/>
  <c r="J185" i="1"/>
  <c r="I83" i="8"/>
  <c r="F83" i="8"/>
  <c r="I83" i="5"/>
  <c r="F83" i="5"/>
  <c r="J187" i="1"/>
  <c r="I87" i="8"/>
  <c r="F87" i="8"/>
  <c r="I87" i="5"/>
  <c r="F87" i="5"/>
  <c r="J191" i="1"/>
  <c r="I79" i="8"/>
  <c r="F79" i="8"/>
  <c r="F79" i="5"/>
  <c r="I79" i="5"/>
  <c r="J183" i="1"/>
  <c r="H73" i="5"/>
  <c r="E99" i="5"/>
  <c r="H99" i="5" s="1"/>
  <c r="E95" i="3"/>
  <c r="F94" i="3" s="1"/>
  <c r="F68" i="3"/>
  <c r="E102" i="1"/>
  <c r="F101" i="1" s="1"/>
  <c r="F75" i="1"/>
  <c r="E106" i="1"/>
  <c r="F105" i="1" s="1"/>
  <c r="F79" i="1"/>
  <c r="C87" i="1"/>
  <c r="D60" i="1"/>
  <c r="I53" i="8"/>
  <c r="F53" i="8"/>
  <c r="I53" i="5"/>
  <c r="F53" i="5"/>
  <c r="J157" i="1"/>
  <c r="I15" i="8"/>
  <c r="F15" i="8"/>
  <c r="I15" i="5"/>
  <c r="F15" i="5"/>
  <c r="J119" i="1"/>
  <c r="I13" i="8"/>
  <c r="F13" i="8"/>
  <c r="I13" i="5"/>
  <c r="F13" i="5"/>
  <c r="J117" i="1"/>
  <c r="I74" i="8"/>
  <c r="F74" i="8"/>
  <c r="I74" i="5"/>
  <c r="F74" i="5"/>
  <c r="J178" i="1"/>
  <c r="F82" i="8"/>
  <c r="I82" i="8"/>
  <c r="F82" i="5"/>
  <c r="I82" i="5"/>
  <c r="J186" i="1"/>
  <c r="I91" i="8"/>
  <c r="F91" i="8"/>
  <c r="I91" i="5"/>
  <c r="F91" i="5"/>
  <c r="J195" i="1"/>
  <c r="I95" i="8"/>
  <c r="F95" i="8"/>
  <c r="I95" i="5"/>
  <c r="F95" i="5"/>
  <c r="J199" i="1"/>
  <c r="G62" i="6"/>
  <c r="D88" i="6"/>
  <c r="G88" i="6" s="1"/>
  <c r="B38" i="9"/>
  <c r="C11" i="9"/>
  <c r="G80" i="6"/>
  <c r="D106" i="6"/>
  <c r="G106" i="6" s="1"/>
  <c r="H44" i="5"/>
  <c r="E70" i="5"/>
  <c r="H72" i="4"/>
  <c r="E98" i="4"/>
  <c r="H98" i="4" s="1"/>
  <c r="G50" i="5"/>
  <c r="D76" i="5"/>
  <c r="G75" i="5"/>
  <c r="D101" i="5"/>
  <c r="G101" i="5" s="1"/>
  <c r="E81" i="3"/>
  <c r="F54" i="3"/>
  <c r="F58" i="3"/>
  <c r="E85" i="3"/>
  <c r="F84" i="3" s="1"/>
  <c r="D34" i="3"/>
  <c r="C61" i="3"/>
  <c r="E206" i="1"/>
  <c r="F205" i="1" s="1"/>
  <c r="F179" i="1"/>
  <c r="E93" i="1"/>
  <c r="F92" i="1" s="1"/>
  <c r="F66" i="1"/>
  <c r="I28" i="8"/>
  <c r="F28" i="8"/>
  <c r="I28" i="5"/>
  <c r="F28" i="5"/>
  <c r="J132" i="1"/>
  <c r="I5" i="8"/>
  <c r="F5" i="8"/>
  <c r="I5" i="5"/>
  <c r="F5" i="5"/>
  <c r="J109" i="1"/>
  <c r="I7" i="8"/>
  <c r="F7" i="8"/>
  <c r="I7" i="5"/>
  <c r="F7" i="5"/>
  <c r="J111" i="1"/>
  <c r="I31" i="8"/>
  <c r="F31" i="8"/>
  <c r="I31" i="5"/>
  <c r="F31" i="5"/>
  <c r="J135" i="1"/>
  <c r="I29" i="8"/>
  <c r="F29" i="8"/>
  <c r="F29" i="5"/>
  <c r="I29" i="5"/>
  <c r="J133" i="1"/>
  <c r="I63" i="8"/>
  <c r="F63" i="8"/>
  <c r="I63" i="5"/>
  <c r="F63" i="5"/>
  <c r="J167" i="1"/>
  <c r="I90" i="8"/>
  <c r="F90" i="8"/>
  <c r="F90" i="5"/>
  <c r="I90" i="5"/>
  <c r="J194" i="1"/>
  <c r="I99" i="8"/>
  <c r="F99" i="8"/>
  <c r="I99" i="5"/>
  <c r="F99" i="5"/>
  <c r="J203" i="1"/>
  <c r="I103" i="8"/>
  <c r="F103" i="8"/>
  <c r="I103" i="5"/>
  <c r="F103" i="5"/>
  <c r="J207" i="1"/>
  <c r="H55" i="8"/>
  <c r="E81" i="8"/>
  <c r="B62" i="9"/>
  <c r="C35" i="9"/>
  <c r="D65" i="7"/>
  <c r="G39" i="7"/>
  <c r="E102" i="4"/>
  <c r="H102" i="4" s="1"/>
  <c r="H76" i="4"/>
  <c r="G70" i="9"/>
  <c r="D96" i="9"/>
  <c r="G96" i="9" s="1"/>
  <c r="H33" i="9"/>
  <c r="E59" i="9"/>
  <c r="E105" i="5"/>
  <c r="H105" i="5" s="1"/>
  <c r="H79" i="5"/>
  <c r="G71" i="5"/>
  <c r="D97" i="5"/>
  <c r="G97" i="5" s="1"/>
  <c r="G58" i="9"/>
  <c r="D84" i="9"/>
  <c r="G84" i="9" s="1"/>
  <c r="H32" i="8"/>
  <c r="E58" i="8"/>
  <c r="G80" i="9"/>
  <c r="D106" i="9"/>
  <c r="G106" i="9" s="1"/>
  <c r="D65" i="8"/>
  <c r="G39" i="8"/>
  <c r="D104" i="8"/>
  <c r="G104" i="8" s="1"/>
  <c r="G78" i="8"/>
  <c r="H53" i="8"/>
  <c r="E79" i="8"/>
  <c r="E61" i="8"/>
  <c r="H35" i="8"/>
  <c r="G68" i="6"/>
  <c r="D94" i="6"/>
  <c r="G94" i="6" s="1"/>
  <c r="H52" i="5"/>
  <c r="E78" i="5"/>
  <c r="G66" i="9"/>
  <c r="D92" i="9"/>
  <c r="G92" i="9" s="1"/>
  <c r="H55" i="9"/>
  <c r="E81" i="9"/>
  <c r="E69" i="8"/>
  <c r="H43" i="8"/>
  <c r="H57" i="7"/>
  <c r="E83" i="7"/>
  <c r="H83" i="7" s="1"/>
  <c r="B88" i="7"/>
  <c r="C61" i="7"/>
  <c r="G55" i="8"/>
  <c r="D81" i="8"/>
  <c r="H78" i="7"/>
  <c r="E104" i="7"/>
  <c r="H104" i="7" s="1"/>
  <c r="G76" i="7"/>
  <c r="D102" i="7"/>
  <c r="G102" i="7" s="1"/>
  <c r="H59" i="8"/>
  <c r="E85" i="8"/>
  <c r="H85" i="8" s="1"/>
  <c r="H70" i="4"/>
  <c r="E96" i="4"/>
  <c r="H96" i="4" s="1"/>
  <c r="D82" i="5"/>
  <c r="G56" i="5"/>
  <c r="H79" i="4"/>
  <c r="E105" i="4"/>
  <c r="H105" i="4" s="1"/>
  <c r="E93" i="5"/>
  <c r="H93" i="5" s="1"/>
  <c r="H67" i="5"/>
  <c r="E71" i="3"/>
  <c r="F44" i="3"/>
  <c r="F65" i="3"/>
  <c r="E92" i="3"/>
  <c r="F91" i="3" s="1"/>
  <c r="C113" i="1"/>
  <c r="D86" i="1"/>
  <c r="I67" i="8"/>
  <c r="F67" i="8"/>
  <c r="F67" i="5"/>
  <c r="I67" i="5"/>
  <c r="J171" i="1"/>
  <c r="I34" i="8"/>
  <c r="F34" i="8"/>
  <c r="I34" i="5"/>
  <c r="F34" i="5"/>
  <c r="J138" i="1"/>
  <c r="I39" i="8"/>
  <c r="F39" i="8"/>
  <c r="I39" i="5"/>
  <c r="F39" i="5"/>
  <c r="J143" i="1"/>
  <c r="I32" i="8"/>
  <c r="F32" i="8"/>
  <c r="I32" i="5"/>
  <c r="F32" i="5"/>
  <c r="J136" i="1"/>
  <c r="I30" i="8"/>
  <c r="F30" i="8"/>
  <c r="I30" i="5"/>
  <c r="F30" i="5"/>
  <c r="J134" i="1"/>
  <c r="F96" i="8"/>
  <c r="I96" i="8"/>
  <c r="F96" i="5"/>
  <c r="I96" i="5"/>
  <c r="J200" i="1"/>
  <c r="I107" i="8"/>
  <c r="F107" i="8"/>
  <c r="F107" i="5"/>
  <c r="I107" i="5"/>
  <c r="J211" i="1"/>
  <c r="D86" i="8"/>
  <c r="G86" i="8" s="1"/>
  <c r="G60" i="8"/>
  <c r="G43" i="7"/>
  <c r="D69" i="7"/>
  <c r="B34" i="5"/>
  <c r="C7" i="5"/>
  <c r="E63" i="8"/>
  <c r="H37" i="8"/>
  <c r="G82" i="6"/>
  <c r="D108" i="6"/>
  <c r="G108" i="6" s="1"/>
  <c r="H74" i="4"/>
  <c r="E100" i="4"/>
  <c r="H100" i="4" s="1"/>
  <c r="H71" i="5"/>
  <c r="E97" i="5"/>
  <c r="H97" i="5" s="1"/>
  <c r="H49" i="8"/>
  <c r="E75" i="8"/>
  <c r="E80" i="5"/>
  <c r="H54" i="5"/>
  <c r="H68" i="4"/>
  <c r="E94" i="4"/>
  <c r="H94" i="4" s="1"/>
  <c r="G44" i="5"/>
  <c r="D70" i="5"/>
  <c r="B61" i="4"/>
  <c r="C34" i="4"/>
  <c r="E101" i="4"/>
  <c r="H101" i="4" s="1"/>
  <c r="H75" i="4"/>
  <c r="E91" i="5"/>
  <c r="H91" i="5" s="1"/>
  <c r="H65" i="5"/>
  <c r="E83" i="3"/>
  <c r="F82" i="3" s="1"/>
  <c r="F56" i="3"/>
  <c r="F74" i="3"/>
  <c r="E101" i="3"/>
  <c r="F100" i="3" s="1"/>
  <c r="I46" i="8"/>
  <c r="F46" i="8"/>
  <c r="I46" i="5"/>
  <c r="F46" i="5"/>
  <c r="J150" i="1"/>
  <c r="I47" i="8"/>
  <c r="F47" i="8"/>
  <c r="I47" i="5"/>
  <c r="F47" i="5"/>
  <c r="J151" i="1"/>
  <c r="I40" i="8"/>
  <c r="F40" i="8"/>
  <c r="I40" i="5"/>
  <c r="F40" i="5"/>
  <c r="J144" i="1"/>
  <c r="I55" i="8"/>
  <c r="F55" i="8"/>
  <c r="I55" i="5"/>
  <c r="F55" i="5"/>
  <c r="J159" i="1"/>
  <c r="I75" i="8"/>
  <c r="F75" i="8"/>
  <c r="I75" i="5"/>
  <c r="F75" i="5"/>
  <c r="J179" i="1"/>
  <c r="E105" i="1"/>
  <c r="F104" i="1" s="1"/>
  <c r="F78" i="1"/>
  <c r="I9" i="8"/>
  <c r="F9" i="8"/>
  <c r="I9" i="5"/>
  <c r="F9" i="5"/>
  <c r="J113" i="1"/>
  <c r="I60" i="8"/>
  <c r="F60" i="8"/>
  <c r="I60" i="5"/>
  <c r="F60" i="5"/>
  <c r="J164" i="1"/>
  <c r="F48" i="8"/>
  <c r="I48" i="8"/>
  <c r="I48" i="5"/>
  <c r="F48" i="5"/>
  <c r="J152" i="1"/>
  <c r="I76" i="8"/>
  <c r="F76" i="8"/>
  <c r="I76" i="5"/>
  <c r="F76" i="5"/>
  <c r="J180" i="1"/>
  <c r="I86" i="8"/>
  <c r="F86" i="8"/>
  <c r="F86" i="5"/>
  <c r="I86" i="5"/>
  <c r="J190" i="1"/>
  <c r="G33" i="8"/>
  <c r="D59" i="8"/>
  <c r="D59" i="5"/>
  <c r="G33" i="5"/>
  <c r="E60" i="7"/>
  <c r="H34" i="7"/>
  <c r="G66" i="6"/>
  <c r="D92" i="6"/>
  <c r="G92" i="6" s="1"/>
  <c r="D63" i="5"/>
  <c r="G37" i="5"/>
  <c r="G76" i="9"/>
  <c r="D102" i="9"/>
  <c r="G102" i="9" s="1"/>
  <c r="H51" i="8"/>
  <c r="E77" i="8"/>
  <c r="H69" i="7"/>
  <c r="E95" i="7"/>
  <c r="H95" i="7" s="1"/>
  <c r="D63" i="8"/>
  <c r="G37" i="8"/>
  <c r="G47" i="8"/>
  <c r="D73" i="8"/>
  <c r="H66" i="7"/>
  <c r="E92" i="7"/>
  <c r="H92" i="7" s="1"/>
  <c r="G80" i="7"/>
  <c r="D106" i="7"/>
  <c r="G106" i="7" s="1"/>
  <c r="D72" i="5"/>
  <c r="G46" i="5"/>
  <c r="G38" i="6"/>
  <c r="D64" i="6"/>
  <c r="G62" i="9"/>
  <c r="D88" i="9"/>
  <c r="G88" i="9" s="1"/>
  <c r="H51" i="9"/>
  <c r="E77" i="9"/>
  <c r="H44" i="8"/>
  <c r="E70" i="8"/>
  <c r="D61" i="8"/>
  <c r="G35" i="8"/>
  <c r="D75" i="7"/>
  <c r="G49" i="7"/>
  <c r="D84" i="8"/>
  <c r="G84" i="8" s="1"/>
  <c r="G58" i="8"/>
  <c r="G37" i="7"/>
  <c r="D63" i="7"/>
  <c r="H66" i="4"/>
  <c r="E92" i="4"/>
  <c r="H92" i="4" s="1"/>
  <c r="D64" i="5"/>
  <c r="G38" i="5"/>
  <c r="G72" i="9"/>
  <c r="D98" i="9"/>
  <c r="G98" i="9" s="1"/>
  <c r="H53" i="9"/>
  <c r="E79" i="9"/>
  <c r="H81" i="7"/>
  <c r="E107" i="7"/>
  <c r="H107" i="7" s="1"/>
  <c r="G45" i="8"/>
  <c r="D71" i="8"/>
  <c r="G33" i="7"/>
  <c r="D59" i="7"/>
  <c r="D90" i="8"/>
  <c r="G90" i="8" s="1"/>
  <c r="G64" i="8"/>
  <c r="H37" i="7"/>
  <c r="E63" i="7"/>
  <c r="D98" i="8"/>
  <c r="G98" i="8" s="1"/>
  <c r="G72" i="8"/>
  <c r="D88" i="8"/>
  <c r="G88" i="8" s="1"/>
  <c r="G62" i="8"/>
  <c r="H64" i="7"/>
  <c r="E90" i="7"/>
  <c r="H90" i="7" s="1"/>
  <c r="G64" i="7"/>
  <c r="D90" i="7"/>
  <c r="G90" i="7" s="1"/>
  <c r="C34" i="6"/>
  <c r="B61" i="6"/>
  <c r="E98" i="5"/>
  <c r="H98" i="5" s="1"/>
  <c r="H72" i="5"/>
  <c r="E57" i="6"/>
  <c r="H31" i="6"/>
  <c r="E90" i="4"/>
  <c r="H90" i="4" s="1"/>
  <c r="H64" i="4"/>
  <c r="D62" i="5"/>
  <c r="G36" i="5"/>
  <c r="H82" i="4"/>
  <c r="E108" i="4"/>
  <c r="H108" i="4" s="1"/>
  <c r="E97" i="4"/>
  <c r="H97" i="4" s="1"/>
  <c r="H71" i="4"/>
  <c r="E107" i="4"/>
  <c r="H107" i="4" s="1"/>
  <c r="H81" i="4"/>
  <c r="C62" i="1"/>
  <c r="D35" i="1"/>
  <c r="I14" i="8"/>
  <c r="F14" i="8"/>
  <c r="I14" i="5"/>
  <c r="F14" i="5"/>
  <c r="J118" i="1"/>
  <c r="I56" i="8"/>
  <c r="F56" i="8"/>
  <c r="I56" i="5"/>
  <c r="F56" i="5"/>
  <c r="J160" i="1"/>
  <c r="I10" i="8"/>
  <c r="F10" i="8"/>
  <c r="I10" i="5"/>
  <c r="F10" i="5"/>
  <c r="J114" i="1"/>
  <c r="I27" i="8"/>
  <c r="F27" i="8"/>
  <c r="I27" i="5"/>
  <c r="F27" i="5"/>
  <c r="J131" i="1"/>
  <c r="I21" i="8"/>
  <c r="F21" i="8"/>
  <c r="I21" i="5"/>
  <c r="F21" i="5"/>
  <c r="J125" i="1"/>
  <c r="I94" i="8"/>
  <c r="F94" i="8"/>
  <c r="F94" i="5"/>
  <c r="I94" i="5"/>
  <c r="J198" i="1"/>
  <c r="E101" i="1"/>
  <c r="F100" i="1" s="1"/>
  <c r="F74" i="1"/>
  <c r="F56" i="1"/>
  <c r="E83" i="1"/>
  <c r="I43" i="8"/>
  <c r="F43" i="8"/>
  <c r="I43" i="5"/>
  <c r="F43" i="5"/>
  <c r="J147" i="1"/>
  <c r="D9" i="3"/>
  <c r="C36" i="3"/>
  <c r="G60" i="9"/>
  <c r="D86" i="9"/>
  <c r="G86" i="9" s="1"/>
  <c r="H42" i="5"/>
  <c r="E68" i="5"/>
  <c r="G78" i="7"/>
  <c r="D104" i="7"/>
  <c r="G104" i="7" s="1"/>
  <c r="E88" i="4"/>
  <c r="H88" i="4" s="1"/>
  <c r="H62" i="4"/>
  <c r="E103" i="4"/>
  <c r="H103" i="4" s="1"/>
  <c r="H77" i="4"/>
  <c r="E58" i="3"/>
  <c r="F31" i="3"/>
  <c r="C139" i="1"/>
  <c r="D112" i="1"/>
  <c r="I16" i="8"/>
  <c r="F16" i="8"/>
  <c r="I16" i="5"/>
  <c r="F16" i="5"/>
  <c r="J120" i="1"/>
  <c r="I70" i="8"/>
  <c r="F70" i="8"/>
  <c r="I70" i="5"/>
  <c r="F70" i="5"/>
  <c r="J174" i="1"/>
  <c r="I26" i="8"/>
  <c r="F26" i="8"/>
  <c r="I26" i="5"/>
  <c r="F26" i="5"/>
  <c r="J130" i="1"/>
  <c r="I33" i="8"/>
  <c r="F33" i="8"/>
  <c r="I33" i="5"/>
  <c r="F33" i="5"/>
  <c r="J137" i="1"/>
  <c r="I36" i="8"/>
  <c r="F36" i="8"/>
  <c r="I36" i="5"/>
  <c r="F36" i="5"/>
  <c r="J140" i="1"/>
  <c r="I102" i="8"/>
  <c r="F102" i="8"/>
  <c r="I102" i="5"/>
  <c r="F102" i="5"/>
  <c r="J206" i="1"/>
  <c r="D106" i="8"/>
  <c r="G106" i="8" s="1"/>
  <c r="G80" i="8"/>
  <c r="D57" i="8"/>
  <c r="G31" i="8"/>
  <c r="E84" i="5"/>
  <c r="H84" i="5" s="1"/>
  <c r="H58" i="5"/>
  <c r="H48" i="5"/>
  <c r="E74" i="5"/>
  <c r="D68" i="5"/>
  <c r="G42" i="5"/>
  <c r="H60" i="4"/>
  <c r="E86" i="4"/>
  <c r="H86" i="4" s="1"/>
  <c r="H80" i="4"/>
  <c r="E106" i="4"/>
  <c r="H106" i="4" s="1"/>
  <c r="E77" i="6"/>
  <c r="H51" i="6"/>
  <c r="G62" i="7"/>
  <c r="D88" i="7"/>
  <c r="G88" i="7" s="1"/>
  <c r="H67" i="4"/>
  <c r="E93" i="4"/>
  <c r="H93" i="4" s="1"/>
  <c r="D105" i="5"/>
  <c r="G105" i="5" s="1"/>
  <c r="G79" i="5"/>
  <c r="E85" i="5"/>
  <c r="H85" i="5" s="1"/>
  <c r="H59" i="5"/>
  <c r="D63" i="3"/>
  <c r="C90" i="3"/>
  <c r="F47" i="3"/>
  <c r="E74" i="3"/>
  <c r="X21" i="1"/>
  <c r="W22" i="1"/>
  <c r="G21" i="1"/>
  <c r="E107" i="1"/>
  <c r="F106" i="1" s="1"/>
  <c r="F80" i="1"/>
  <c r="I17" i="8"/>
  <c r="F17" i="8"/>
  <c r="F17" i="5"/>
  <c r="I17" i="5"/>
  <c r="J121" i="1"/>
  <c r="I6" i="8"/>
  <c r="F6" i="8"/>
  <c r="F6" i="5"/>
  <c r="I6" i="5"/>
  <c r="J110" i="1"/>
  <c r="I22" i="8"/>
  <c r="F22" i="8"/>
  <c r="I22" i="5"/>
  <c r="F22" i="5"/>
  <c r="J126" i="1"/>
  <c r="I71" i="8"/>
  <c r="F71" i="8"/>
  <c r="I71" i="5"/>
  <c r="F71" i="5"/>
  <c r="J175" i="1"/>
  <c r="I54" i="8"/>
  <c r="F54" i="8"/>
  <c r="I54" i="5"/>
  <c r="F54" i="5"/>
  <c r="J158" i="1"/>
  <c r="I41" i="8"/>
  <c r="F41" i="8"/>
  <c r="I41" i="5"/>
  <c r="F41" i="5"/>
  <c r="J145" i="1"/>
  <c r="I44" i="8"/>
  <c r="F44" i="8"/>
  <c r="I44" i="5"/>
  <c r="F44" i="5"/>
  <c r="J148" i="1"/>
  <c r="I89" i="8"/>
  <c r="F89" i="8"/>
  <c r="I89" i="5"/>
  <c r="F89" i="5"/>
  <c r="J193" i="1"/>
  <c r="I100" i="8"/>
  <c r="F100" i="8"/>
  <c r="F100" i="5"/>
  <c r="J204" i="1"/>
  <c r="I100" i="5"/>
  <c r="H36" i="8"/>
  <c r="E62" i="8"/>
  <c r="H41" i="7"/>
  <c r="E67" i="7"/>
  <c r="H80" i="7"/>
  <c r="E106" i="7"/>
  <c r="H106" i="7" s="1"/>
  <c r="G60" i="6"/>
  <c r="D86" i="6"/>
  <c r="G86" i="6" s="1"/>
  <c r="H70" i="6"/>
  <c r="E96" i="6"/>
  <c r="H96" i="6" s="1"/>
  <c r="H76" i="7"/>
  <c r="E102" i="7"/>
  <c r="H102" i="7" s="1"/>
  <c r="G79" i="7"/>
  <c r="D105" i="7"/>
  <c r="G105" i="7" s="1"/>
  <c r="E106" i="3"/>
  <c r="F105" i="3" s="1"/>
  <c r="F79" i="3"/>
  <c r="G84" i="1"/>
  <c r="W85" i="1"/>
  <c r="X84" i="1"/>
  <c r="D141" i="1"/>
  <c r="C168" i="1"/>
  <c r="E97" i="1"/>
  <c r="F96" i="1" s="1"/>
  <c r="F70" i="1"/>
  <c r="E98" i="1"/>
  <c r="F97" i="1" s="1"/>
  <c r="F71" i="1"/>
  <c r="D7" i="1"/>
  <c r="C34" i="1"/>
  <c r="I20" i="8"/>
  <c r="F20" i="8"/>
  <c r="I20" i="5"/>
  <c r="F20" i="5"/>
  <c r="J124" i="1"/>
  <c r="I25" i="8"/>
  <c r="F25" i="8"/>
  <c r="I25" i="5"/>
  <c r="F25" i="5"/>
  <c r="J129" i="1"/>
  <c r="I98" i="8"/>
  <c r="F98" i="8"/>
  <c r="F98" i="5"/>
  <c r="I98" i="5"/>
  <c r="J202" i="1"/>
  <c r="I73" i="8"/>
  <c r="F73" i="8"/>
  <c r="I73" i="5"/>
  <c r="F73" i="5"/>
  <c r="J177" i="1"/>
  <c r="I49" i="8"/>
  <c r="F49" i="8"/>
  <c r="I49" i="5"/>
  <c r="F49" i="5"/>
  <c r="J153" i="1"/>
  <c r="I64" i="8"/>
  <c r="F64" i="8"/>
  <c r="F64" i="5"/>
  <c r="I64" i="5"/>
  <c r="J168" i="1"/>
  <c r="I97" i="8"/>
  <c r="F97" i="8"/>
  <c r="I97" i="5"/>
  <c r="F97" i="5"/>
  <c r="J201" i="1"/>
  <c r="E84" i="1"/>
  <c r="F83" i="1" s="1"/>
  <c r="F57" i="1"/>
  <c r="D81" i="7"/>
  <c r="G55" i="7"/>
  <c r="D80" i="5"/>
  <c r="G54" i="5"/>
  <c r="I57" i="8"/>
  <c r="F57" i="8"/>
  <c r="I57" i="5"/>
  <c r="F57" i="5"/>
  <c r="J161" i="1"/>
  <c r="G74" i="6"/>
  <c r="D100" i="6"/>
  <c r="G100" i="6" s="1"/>
  <c r="G68" i="9"/>
  <c r="D94" i="9"/>
  <c r="G94" i="9" s="1"/>
  <c r="B35" i="8"/>
  <c r="C8" i="8"/>
  <c r="D67" i="7"/>
  <c r="G41" i="7"/>
  <c r="H74" i="7"/>
  <c r="E100" i="7"/>
  <c r="H100" i="7" s="1"/>
  <c r="B62" i="7"/>
  <c r="C35" i="7"/>
  <c r="D58" i="7"/>
  <c r="G32" i="7"/>
  <c r="G76" i="6"/>
  <c r="D102" i="6"/>
  <c r="G102" i="6" s="1"/>
  <c r="H58" i="4"/>
  <c r="E84" i="4"/>
  <c r="H84" i="4" s="1"/>
  <c r="E99" i="4"/>
  <c r="H99" i="4" s="1"/>
  <c r="H73" i="4"/>
  <c r="E65" i="6"/>
  <c r="H39" i="6"/>
  <c r="E89" i="4"/>
  <c r="H89" i="4" s="1"/>
  <c r="H63" i="4"/>
  <c r="G73" i="5"/>
  <c r="D99" i="5"/>
  <c r="G99" i="5" s="1"/>
  <c r="E72" i="3"/>
  <c r="F45" i="3"/>
  <c r="D107" i="5"/>
  <c r="G107" i="5" s="1"/>
  <c r="G81" i="5"/>
  <c r="F72" i="1"/>
  <c r="E99" i="1"/>
  <c r="F98" i="1" s="1"/>
  <c r="I65" i="8"/>
  <c r="F65" i="8"/>
  <c r="F65" i="5"/>
  <c r="I65" i="5"/>
  <c r="J169" i="1"/>
  <c r="I19" i="8"/>
  <c r="F19" i="8"/>
  <c r="I19" i="5"/>
  <c r="F19" i="5"/>
  <c r="J123" i="1"/>
  <c r="I88" i="8"/>
  <c r="F88" i="8"/>
  <c r="F88" i="5"/>
  <c r="I88" i="5"/>
  <c r="J192" i="1"/>
  <c r="I59" i="8"/>
  <c r="F59" i="8"/>
  <c r="I59" i="5"/>
  <c r="F59" i="5"/>
  <c r="J163" i="1"/>
  <c r="I85" i="8"/>
  <c r="F85" i="8"/>
  <c r="I85" i="5"/>
  <c r="F85" i="5"/>
  <c r="J189" i="1"/>
  <c r="I105" i="8"/>
  <c r="F105" i="8"/>
  <c r="I105" i="5"/>
  <c r="F105" i="5"/>
  <c r="J209" i="1"/>
  <c r="I104" i="8"/>
  <c r="F104" i="8"/>
  <c r="I104" i="5"/>
  <c r="F104" i="5"/>
  <c r="J208" i="1"/>
  <c r="D60" i="5"/>
  <c r="G34" i="5"/>
  <c r="G43" i="8"/>
  <c r="D69" i="8"/>
  <c r="B90" i="8"/>
  <c r="C63" i="8"/>
  <c r="H47" i="9"/>
  <c r="E73" i="9"/>
  <c r="D73" i="7"/>
  <c r="G47" i="7"/>
  <c r="G31" i="7"/>
  <c r="D57" i="7"/>
  <c r="C59" i="6"/>
  <c r="B86" i="6"/>
  <c r="H38" i="5"/>
  <c r="E64" i="5"/>
  <c r="H50" i="8"/>
  <c r="E76" i="8"/>
  <c r="H49" i="9"/>
  <c r="E75" i="9"/>
  <c r="H65" i="8"/>
  <c r="E91" i="8"/>
  <c r="H91" i="8" s="1"/>
  <c r="H45" i="9"/>
  <c r="E71" i="9"/>
  <c r="D108" i="8"/>
  <c r="G108" i="8" s="1"/>
  <c r="G82" i="8"/>
  <c r="H49" i="7"/>
  <c r="E75" i="7"/>
  <c r="E73" i="8"/>
  <c r="H47" i="8"/>
  <c r="E92" i="5"/>
  <c r="H92" i="5" s="1"/>
  <c r="H66" i="5"/>
  <c r="G82" i="9"/>
  <c r="D108" i="9"/>
  <c r="G108" i="9" s="1"/>
  <c r="H39" i="9"/>
  <c r="E65" i="9"/>
  <c r="B72" i="8"/>
  <c r="C45" i="8"/>
  <c r="E71" i="8"/>
  <c r="H45" i="8"/>
  <c r="E67" i="8"/>
  <c r="H41" i="8"/>
  <c r="D102" i="8"/>
  <c r="G102" i="8" s="1"/>
  <c r="G76" i="8"/>
  <c r="G35" i="7"/>
  <c r="D61" i="7"/>
  <c r="G53" i="8"/>
  <c r="D79" i="8"/>
  <c r="B50" i="7"/>
  <c r="C23" i="7"/>
  <c r="D78" i="5"/>
  <c r="G52" i="5"/>
  <c r="E107" i="5"/>
  <c r="H107" i="5" s="1"/>
  <c r="H81" i="5"/>
  <c r="E65" i="3"/>
  <c r="F38" i="3"/>
  <c r="E95" i="4"/>
  <c r="H95" i="4" s="1"/>
  <c r="H69" i="4"/>
  <c r="E207" i="1"/>
  <c r="F206" i="1" s="1"/>
  <c r="F180" i="1"/>
  <c r="X63" i="1"/>
  <c r="G63" i="1"/>
  <c r="W64" i="1"/>
  <c r="E194" i="1"/>
  <c r="F193" i="1" s="1"/>
  <c r="F167" i="1"/>
  <c r="F67" i="1"/>
  <c r="E94" i="1"/>
  <c r="F93" i="1" s="1"/>
  <c r="I11" i="8"/>
  <c r="F11" i="8"/>
  <c r="F11" i="5"/>
  <c r="I11" i="5"/>
  <c r="J115" i="1"/>
  <c r="I38" i="8"/>
  <c r="F38" i="8"/>
  <c r="I38" i="5"/>
  <c r="F38" i="5"/>
  <c r="J142" i="1"/>
  <c r="I37" i="8"/>
  <c r="F37" i="8"/>
  <c r="I37" i="5"/>
  <c r="F37" i="5"/>
  <c r="J141" i="1"/>
  <c r="I23" i="8"/>
  <c r="F23" i="8"/>
  <c r="I23" i="5"/>
  <c r="F23" i="5"/>
  <c r="J127" i="1"/>
  <c r="F68" i="8"/>
  <c r="I68" i="8"/>
  <c r="I68" i="5"/>
  <c r="F68" i="5"/>
  <c r="J172" i="1"/>
  <c r="I93" i="8"/>
  <c r="F93" i="8"/>
  <c r="I93" i="5"/>
  <c r="F93" i="5"/>
  <c r="J197" i="1"/>
  <c r="I84" i="8"/>
  <c r="F84" i="8"/>
  <c r="F84" i="5"/>
  <c r="I84" i="5"/>
  <c r="J188" i="1"/>
  <c r="C60" i="6" l="1"/>
  <c r="B87" i="6"/>
  <c r="E100" i="5"/>
  <c r="H100" i="5" s="1"/>
  <c r="H74" i="5"/>
  <c r="E94" i="5"/>
  <c r="H94" i="5" s="1"/>
  <c r="H68" i="5"/>
  <c r="G61" i="8"/>
  <c r="D87" i="8"/>
  <c r="G87" i="8" s="1"/>
  <c r="D85" i="5"/>
  <c r="G85" i="5" s="1"/>
  <c r="G59" i="5"/>
  <c r="C35" i="4"/>
  <c r="B62" i="4"/>
  <c r="H63" i="8"/>
  <c r="E89" i="8"/>
  <c r="H89" i="8" s="1"/>
  <c r="H79" i="8"/>
  <c r="E105" i="8"/>
  <c r="H105" i="8" s="1"/>
  <c r="H59" i="9"/>
  <c r="E85" i="9"/>
  <c r="H85" i="9" s="1"/>
  <c r="H76" i="5"/>
  <c r="E102" i="5"/>
  <c r="H102" i="5" s="1"/>
  <c r="G61" i="7"/>
  <c r="D87" i="7"/>
  <c r="G87" i="7" s="1"/>
  <c r="G59" i="8"/>
  <c r="D85" i="8"/>
  <c r="G85" i="8" s="1"/>
  <c r="W44" i="1"/>
  <c r="X43" i="1"/>
  <c r="G43" i="1"/>
  <c r="H57" i="8"/>
  <c r="E83" i="8"/>
  <c r="H83" i="8" s="1"/>
  <c r="H75" i="7"/>
  <c r="E101" i="7"/>
  <c r="H101" i="7" s="1"/>
  <c r="G57" i="7"/>
  <c r="D83" i="7"/>
  <c r="G83" i="7" s="1"/>
  <c r="G63" i="8"/>
  <c r="D89" i="8"/>
  <c r="G89" i="8" s="1"/>
  <c r="B35" i="5"/>
  <c r="C8" i="5"/>
  <c r="E107" i="3"/>
  <c r="F106" i="3" s="1"/>
  <c r="F80" i="3"/>
  <c r="G77" i="8"/>
  <c r="D103" i="8"/>
  <c r="G103" i="8" s="1"/>
  <c r="H67" i="9"/>
  <c r="E93" i="9"/>
  <c r="H93" i="9" s="1"/>
  <c r="H77" i="9"/>
  <c r="E103" i="9"/>
  <c r="H103" i="9" s="1"/>
  <c r="G69" i="7"/>
  <c r="D95" i="7"/>
  <c r="G95" i="7" s="1"/>
  <c r="G67" i="8"/>
  <c r="D93" i="8"/>
  <c r="G93" i="8" s="1"/>
  <c r="H63" i="9"/>
  <c r="E89" i="9"/>
  <c r="H89" i="9" s="1"/>
  <c r="E86" i="5"/>
  <c r="H86" i="5" s="1"/>
  <c r="H60" i="5"/>
  <c r="E86" i="8"/>
  <c r="H86" i="8" s="1"/>
  <c r="H60" i="8"/>
  <c r="H79" i="9"/>
  <c r="E105" i="9"/>
  <c r="H105" i="9" s="1"/>
  <c r="E96" i="8"/>
  <c r="H96" i="8" s="1"/>
  <c r="H70" i="8"/>
  <c r="G58" i="7"/>
  <c r="D84" i="7"/>
  <c r="G84" i="7" s="1"/>
  <c r="D10" i="3"/>
  <c r="C37" i="3"/>
  <c r="H67" i="8"/>
  <c r="E93" i="8"/>
  <c r="H93" i="8" s="1"/>
  <c r="G73" i="7"/>
  <c r="D99" i="7"/>
  <c r="G99" i="7" s="1"/>
  <c r="C169" i="1"/>
  <c r="D142" i="1"/>
  <c r="G57" i="8"/>
  <c r="D83" i="8"/>
  <c r="G83" i="8" s="1"/>
  <c r="H77" i="8"/>
  <c r="E103" i="8"/>
  <c r="H103" i="8" s="1"/>
  <c r="D108" i="5"/>
  <c r="G108" i="5" s="1"/>
  <c r="G82" i="5"/>
  <c r="H69" i="8"/>
  <c r="E95" i="8"/>
  <c r="H95" i="8" s="1"/>
  <c r="G65" i="8"/>
  <c r="D91" i="8"/>
  <c r="G91" i="8" s="1"/>
  <c r="D102" i="5"/>
  <c r="G102" i="5" s="1"/>
  <c r="G76" i="5"/>
  <c r="C88" i="1"/>
  <c r="D61" i="1"/>
  <c r="C66" i="9"/>
  <c r="B93" i="9"/>
  <c r="G74" i="5"/>
  <c r="D100" i="5"/>
  <c r="G100" i="5" s="1"/>
  <c r="E95" i="6"/>
  <c r="H95" i="6" s="1"/>
  <c r="H69" i="6"/>
  <c r="D96" i="5"/>
  <c r="G96" i="5" s="1"/>
  <c r="G70" i="5"/>
  <c r="B89" i="7"/>
  <c r="C62" i="7"/>
  <c r="H71" i="9"/>
  <c r="E97" i="9"/>
  <c r="H97" i="9" s="1"/>
  <c r="H73" i="9"/>
  <c r="E99" i="9"/>
  <c r="H99" i="9" s="1"/>
  <c r="E98" i="3"/>
  <c r="F97" i="3" s="1"/>
  <c r="F71" i="3"/>
  <c r="B63" i="7"/>
  <c r="C36" i="7"/>
  <c r="H67" i="7"/>
  <c r="E93" i="7"/>
  <c r="H93" i="7" s="1"/>
  <c r="D88" i="5"/>
  <c r="G88" i="5" s="1"/>
  <c r="G62" i="5"/>
  <c r="D90" i="5"/>
  <c r="G90" i="5" s="1"/>
  <c r="G64" i="5"/>
  <c r="E106" i="5"/>
  <c r="H106" i="5" s="1"/>
  <c r="H80" i="5"/>
  <c r="H81" i="9"/>
  <c r="E107" i="9"/>
  <c r="H107" i="9" s="1"/>
  <c r="E92" i="8"/>
  <c r="H92" i="8" s="1"/>
  <c r="H66" i="8"/>
  <c r="C61" i="5"/>
  <c r="B88" i="5"/>
  <c r="G68" i="7"/>
  <c r="D94" i="7"/>
  <c r="G94" i="7" s="1"/>
  <c r="H73" i="8"/>
  <c r="E99" i="8"/>
  <c r="H99" i="8" s="1"/>
  <c r="D106" i="5"/>
  <c r="G106" i="5" s="1"/>
  <c r="G80" i="5"/>
  <c r="C140" i="1"/>
  <c r="D113" i="1"/>
  <c r="H63" i="7"/>
  <c r="E89" i="7"/>
  <c r="H89" i="7" s="1"/>
  <c r="G64" i="6"/>
  <c r="D90" i="6"/>
  <c r="G90" i="6" s="1"/>
  <c r="H75" i="8"/>
  <c r="E101" i="8"/>
  <c r="H101" i="8" s="1"/>
  <c r="G65" i="7"/>
  <c r="D91" i="7"/>
  <c r="G91" i="7" s="1"/>
  <c r="C9" i="4"/>
  <c r="B36" i="4"/>
  <c r="C35" i="5"/>
  <c r="B62" i="5"/>
  <c r="X85" i="1"/>
  <c r="G85" i="1"/>
  <c r="W86" i="1"/>
  <c r="E88" i="8"/>
  <c r="H88" i="8" s="1"/>
  <c r="H62" i="8"/>
  <c r="E84" i="8"/>
  <c r="H84" i="8" s="1"/>
  <c r="H58" i="8"/>
  <c r="E89" i="3"/>
  <c r="F88" i="3" s="1"/>
  <c r="F62" i="3"/>
  <c r="G77" i="7"/>
  <c r="D103" i="7"/>
  <c r="G103" i="7" s="1"/>
  <c r="H73" i="7"/>
  <c r="E99" i="7"/>
  <c r="H99" i="7" s="1"/>
  <c r="G81" i="7"/>
  <c r="D107" i="7"/>
  <c r="G107" i="7" s="1"/>
  <c r="E103" i="6"/>
  <c r="H103" i="6" s="1"/>
  <c r="H77" i="6"/>
  <c r="F57" i="3"/>
  <c r="E84" i="3"/>
  <c r="F83" i="3" s="1"/>
  <c r="G63" i="7"/>
  <c r="D89" i="7"/>
  <c r="G89" i="7" s="1"/>
  <c r="C36" i="9"/>
  <c r="B63" i="9"/>
  <c r="E96" i="5"/>
  <c r="H96" i="5" s="1"/>
  <c r="H70" i="5"/>
  <c r="E90" i="8"/>
  <c r="H90" i="8" s="1"/>
  <c r="H64" i="8"/>
  <c r="C9" i="6"/>
  <c r="B36" i="6"/>
  <c r="E91" i="3"/>
  <c r="F90" i="3" s="1"/>
  <c r="F64" i="3"/>
  <c r="H71" i="8"/>
  <c r="E97" i="8"/>
  <c r="H97" i="8" s="1"/>
  <c r="C46" i="8"/>
  <c r="B73" i="8"/>
  <c r="C64" i="8"/>
  <c r="B91" i="8"/>
  <c r="G22" i="1"/>
  <c r="W23" i="1"/>
  <c r="X22" i="1"/>
  <c r="E83" i="6"/>
  <c r="H83" i="6" s="1"/>
  <c r="H57" i="6"/>
  <c r="D98" i="5"/>
  <c r="G98" i="5" s="1"/>
  <c r="G72" i="5"/>
  <c r="D89" i="5"/>
  <c r="G89" i="5" s="1"/>
  <c r="G63" i="5"/>
  <c r="E104" i="5"/>
  <c r="H104" i="5" s="1"/>
  <c r="H78" i="5"/>
  <c r="H81" i="8"/>
  <c r="E107" i="8"/>
  <c r="H107" i="8" s="1"/>
  <c r="H57" i="9"/>
  <c r="E83" i="9"/>
  <c r="H83" i="9" s="1"/>
  <c r="B90" i="4"/>
  <c r="C63" i="4"/>
  <c r="H65" i="9"/>
  <c r="E91" i="9"/>
  <c r="H91" i="9" s="1"/>
  <c r="H75" i="9"/>
  <c r="E101" i="9"/>
  <c r="H101" i="9" s="1"/>
  <c r="G69" i="8"/>
  <c r="D95" i="8"/>
  <c r="G95" i="8" s="1"/>
  <c r="G67" i="7"/>
  <c r="D93" i="7"/>
  <c r="G93" i="7" s="1"/>
  <c r="D104" i="5"/>
  <c r="G104" i="5" s="1"/>
  <c r="G78" i="5"/>
  <c r="F82" i="1"/>
  <c r="E109" i="1"/>
  <c r="G59" i="7"/>
  <c r="D85" i="7"/>
  <c r="G85" i="7" s="1"/>
  <c r="C114" i="1"/>
  <c r="D87" i="1"/>
  <c r="G71" i="7"/>
  <c r="D97" i="7"/>
  <c r="G97" i="7" s="1"/>
  <c r="E102" i="8"/>
  <c r="H102" i="8" s="1"/>
  <c r="H76" i="8"/>
  <c r="E91" i="6"/>
  <c r="H91" i="6" s="1"/>
  <c r="H65" i="6"/>
  <c r="E100" i="3"/>
  <c r="F99" i="3" s="1"/>
  <c r="F73" i="3"/>
  <c r="H61" i="9"/>
  <c r="E87" i="9"/>
  <c r="H87" i="9" s="1"/>
  <c r="H68" i="7"/>
  <c r="E94" i="7"/>
  <c r="H94" i="7" s="1"/>
  <c r="H69" i="9"/>
  <c r="E95" i="9"/>
  <c r="H95" i="9" s="1"/>
  <c r="C9" i="8"/>
  <c r="B36" i="8"/>
  <c r="B51" i="7"/>
  <c r="C24" i="7"/>
  <c r="C35" i="6"/>
  <c r="B62" i="6"/>
  <c r="C192" i="1"/>
  <c r="D165" i="1"/>
  <c r="D92" i="5"/>
  <c r="G92" i="5" s="1"/>
  <c r="G66" i="5"/>
  <c r="G71" i="8"/>
  <c r="D97" i="8"/>
  <c r="G97" i="8" s="1"/>
  <c r="D35" i="3"/>
  <c r="C62" i="3"/>
  <c r="D84" i="5"/>
  <c r="G84" i="5" s="1"/>
  <c r="G58" i="5"/>
  <c r="E108" i="5"/>
  <c r="H108" i="5" s="1"/>
  <c r="H82" i="5"/>
  <c r="G79" i="8"/>
  <c r="D105" i="8"/>
  <c r="G105" i="8" s="1"/>
  <c r="E90" i="5"/>
  <c r="H90" i="5" s="1"/>
  <c r="H64" i="5"/>
  <c r="D64" i="3"/>
  <c r="C91" i="3"/>
  <c r="C63" i="1"/>
  <c r="D36" i="1"/>
  <c r="G75" i="7"/>
  <c r="D101" i="7"/>
  <c r="G101" i="7" s="1"/>
  <c r="H60" i="7"/>
  <c r="E86" i="7"/>
  <c r="H86" i="7" s="1"/>
  <c r="G81" i="8"/>
  <c r="D107" i="8"/>
  <c r="G107" i="8" s="1"/>
  <c r="C12" i="9"/>
  <c r="B39" i="9"/>
  <c r="G75" i="8"/>
  <c r="D101" i="8"/>
  <c r="G101" i="8" s="1"/>
  <c r="G74" i="7"/>
  <c r="D100" i="7"/>
  <c r="G100" i="7" s="1"/>
  <c r="D86" i="5"/>
  <c r="G86" i="5" s="1"/>
  <c r="G60" i="5"/>
  <c r="G64" i="1"/>
  <c r="W65" i="1"/>
  <c r="X64" i="1"/>
  <c r="C35" i="1"/>
  <c r="D8" i="1"/>
  <c r="D94" i="5"/>
  <c r="G94" i="5" s="1"/>
  <c r="G68" i="5"/>
  <c r="G73" i="8"/>
  <c r="D99" i="8"/>
  <c r="G99" i="8" s="1"/>
  <c r="E97" i="3"/>
  <c r="F96" i="3" s="1"/>
  <c r="F70" i="3"/>
  <c r="H61" i="8"/>
  <c r="E87" i="8"/>
  <c r="H87" i="8" s="1"/>
  <c r="E94" i="8"/>
  <c r="H94" i="8" s="1"/>
  <c r="H68" i="8"/>
  <c r="E96" i="3"/>
  <c r="F95" i="3" s="1"/>
  <c r="F69" i="3"/>
  <c r="B37" i="8" l="1"/>
  <c r="C10" i="8"/>
  <c r="B92" i="8"/>
  <c r="C65" i="8"/>
  <c r="C36" i="6"/>
  <c r="B63" i="6"/>
  <c r="C115" i="1"/>
  <c r="D88" i="1"/>
  <c r="C63" i="3"/>
  <c r="D36" i="3"/>
  <c r="C38" i="3"/>
  <c r="D11" i="3"/>
  <c r="B52" i="7"/>
  <c r="C25" i="7"/>
  <c r="W24" i="1"/>
  <c r="G23" i="1"/>
  <c r="X23" i="1"/>
  <c r="B64" i="9"/>
  <c r="C37" i="9"/>
  <c r="B90" i="7"/>
  <c r="C63" i="7"/>
  <c r="B63" i="4"/>
  <c r="C36" i="4"/>
  <c r="B74" i="8"/>
  <c r="C47" i="8"/>
  <c r="G86" i="1"/>
  <c r="W87" i="1"/>
  <c r="X86" i="1"/>
  <c r="D114" i="1"/>
  <c r="C141" i="1"/>
  <c r="E135" i="1"/>
  <c r="F108" i="1"/>
  <c r="W45" i="1"/>
  <c r="G44" i="1"/>
  <c r="X44" i="1"/>
  <c r="B40" i="9"/>
  <c r="C13" i="9"/>
  <c r="C36" i="1"/>
  <c r="D9" i="1"/>
  <c r="G65" i="1"/>
  <c r="W66" i="1"/>
  <c r="X65" i="1"/>
  <c r="B37" i="4"/>
  <c r="C10" i="4"/>
  <c r="B94" i="9"/>
  <c r="C67" i="9"/>
  <c r="C64" i="1"/>
  <c r="D37" i="1"/>
  <c r="B37" i="6"/>
  <c r="C10" i="6"/>
  <c r="B64" i="7"/>
  <c r="C37" i="7"/>
  <c r="C170" i="1"/>
  <c r="D143" i="1"/>
  <c r="C9" i="5"/>
  <c r="B36" i="5"/>
  <c r="B63" i="5"/>
  <c r="C36" i="5"/>
  <c r="C62" i="5"/>
  <c r="B89" i="5"/>
  <c r="C64" i="4"/>
  <c r="B91" i="4"/>
  <c r="D65" i="3"/>
  <c r="C92" i="3"/>
  <c r="C193" i="1"/>
  <c r="D166" i="1"/>
  <c r="D62" i="1"/>
  <c r="C89" i="1"/>
  <c r="C61" i="6"/>
  <c r="B88" i="6"/>
  <c r="C65" i="1" l="1"/>
  <c r="D38" i="1"/>
  <c r="E161" i="1"/>
  <c r="F134" i="1"/>
  <c r="W25" i="1"/>
  <c r="X24" i="1"/>
  <c r="G24" i="1"/>
  <c r="B53" i="7"/>
  <c r="C26" i="7"/>
  <c r="B92" i="4"/>
  <c r="C65" i="4"/>
  <c r="D115" i="1"/>
  <c r="C142" i="1"/>
  <c r="C93" i="3"/>
  <c r="D66" i="3"/>
  <c r="W88" i="1"/>
  <c r="X87" i="1"/>
  <c r="G87" i="1"/>
  <c r="D12" i="3"/>
  <c r="C39" i="3"/>
  <c r="D37" i="3"/>
  <c r="C64" i="3"/>
  <c r="C48" i="8"/>
  <c r="B75" i="8"/>
  <c r="X66" i="1"/>
  <c r="G66" i="1"/>
  <c r="W67" i="1"/>
  <c r="C116" i="1"/>
  <c r="D89" i="1"/>
  <c r="C68" i="9"/>
  <c r="B95" i="9"/>
  <c r="C37" i="5"/>
  <c r="B64" i="5"/>
  <c r="C37" i="6"/>
  <c r="B64" i="6"/>
  <c r="D144" i="1"/>
  <c r="C171" i="1"/>
  <c r="C62" i="6"/>
  <c r="B89" i="6"/>
  <c r="C37" i="1"/>
  <c r="D10" i="1"/>
  <c r="C14" i="9"/>
  <c r="B41" i="9"/>
  <c r="B91" i="7"/>
  <c r="C64" i="7"/>
  <c r="C66" i="8"/>
  <c r="B93" i="8"/>
  <c r="C63" i="5"/>
  <c r="B90" i="5"/>
  <c r="C11" i="4"/>
  <c r="B38" i="4"/>
  <c r="D63" i="1"/>
  <c r="C90" i="1"/>
  <c r="C38" i="7"/>
  <c r="B65" i="7"/>
  <c r="C38" i="9"/>
  <c r="B65" i="9"/>
  <c r="B37" i="5"/>
  <c r="C10" i="5"/>
  <c r="C37" i="4"/>
  <c r="B64" i="4"/>
  <c r="C194" i="1"/>
  <c r="D167" i="1"/>
  <c r="C11" i="6"/>
  <c r="B38" i="6"/>
  <c r="G45" i="1"/>
  <c r="W46" i="1"/>
  <c r="X45" i="1"/>
  <c r="C11" i="8"/>
  <c r="B38" i="8"/>
  <c r="X88" i="1" l="1"/>
  <c r="G88" i="1"/>
  <c r="W89" i="1"/>
  <c r="C94" i="3"/>
  <c r="D67" i="3"/>
  <c r="C143" i="1"/>
  <c r="D116" i="1"/>
  <c r="B65" i="4"/>
  <c r="C38" i="4"/>
  <c r="B93" i="4"/>
  <c r="C66" i="4"/>
  <c r="B76" i="8"/>
  <c r="C49" i="8"/>
  <c r="B54" i="7"/>
  <c r="C27" i="7"/>
  <c r="B94" i="8"/>
  <c r="C67" i="8"/>
  <c r="C195" i="1"/>
  <c r="D168" i="1"/>
  <c r="G67" i="1"/>
  <c r="W68" i="1"/>
  <c r="X67" i="1"/>
  <c r="B38" i="5"/>
  <c r="C11" i="5"/>
  <c r="D38" i="3"/>
  <c r="C65" i="3"/>
  <c r="D64" i="1"/>
  <c r="C91" i="1"/>
  <c r="C172" i="1"/>
  <c r="D145" i="1"/>
  <c r="W26" i="1"/>
  <c r="X25" i="1"/>
  <c r="G25" i="1"/>
  <c r="C117" i="1"/>
  <c r="D90" i="1"/>
  <c r="B42" i="9"/>
  <c r="C15" i="9"/>
  <c r="C38" i="1"/>
  <c r="D11" i="1"/>
  <c r="C40" i="3"/>
  <c r="D13" i="3"/>
  <c r="W47" i="1"/>
  <c r="X46" i="1"/>
  <c r="G46" i="1"/>
  <c r="B39" i="4"/>
  <c r="C12" i="4"/>
  <c r="C38" i="6"/>
  <c r="B65" i="6"/>
  <c r="E187" i="1"/>
  <c r="F186" i="1" s="1"/>
  <c r="F160" i="1"/>
  <c r="B39" i="8"/>
  <c r="C12" i="8"/>
  <c r="B96" i="9"/>
  <c r="C69" i="9"/>
  <c r="B92" i="7"/>
  <c r="C65" i="7"/>
  <c r="B66" i="9"/>
  <c r="C39" i="9"/>
  <c r="B66" i="7"/>
  <c r="C39" i="7"/>
  <c r="C63" i="6"/>
  <c r="B90" i="6"/>
  <c r="B39" i="6"/>
  <c r="C12" i="6"/>
  <c r="C64" i="5"/>
  <c r="B91" i="5"/>
  <c r="B65" i="5"/>
  <c r="C38" i="5"/>
  <c r="C66" i="1"/>
  <c r="D39" i="1"/>
  <c r="C68" i="8" l="1"/>
  <c r="B95" i="8"/>
  <c r="C13" i="6"/>
  <c r="B40" i="6"/>
  <c r="G26" i="1"/>
  <c r="W27" i="1"/>
  <c r="X26" i="1"/>
  <c r="C28" i="7"/>
  <c r="B55" i="7"/>
  <c r="B40" i="4"/>
  <c r="C13" i="4"/>
  <c r="C173" i="1"/>
  <c r="D146" i="1"/>
  <c r="C50" i="8"/>
  <c r="B77" i="8"/>
  <c r="C64" i="6"/>
  <c r="B91" i="6"/>
  <c r="B94" i="4"/>
  <c r="C67" i="4"/>
  <c r="C40" i="9"/>
  <c r="B67" i="9"/>
  <c r="C92" i="1"/>
  <c r="D65" i="1"/>
  <c r="C39" i="4"/>
  <c r="B66" i="4"/>
  <c r="B67" i="7"/>
  <c r="C40" i="7"/>
  <c r="B39" i="5"/>
  <c r="C12" i="5"/>
  <c r="C39" i="1"/>
  <c r="D12" i="1"/>
  <c r="D117" i="1"/>
  <c r="C144" i="1"/>
  <c r="C67" i="1"/>
  <c r="D40" i="1"/>
  <c r="C70" i="9"/>
  <c r="B97" i="9"/>
  <c r="G68" i="1"/>
  <c r="W69" i="1"/>
  <c r="X68" i="1"/>
  <c r="C16" i="9"/>
  <c r="B43" i="9"/>
  <c r="C95" i="3"/>
  <c r="D68" i="3"/>
  <c r="C39" i="6"/>
  <c r="B66" i="6"/>
  <c r="D39" i="3"/>
  <c r="C66" i="3"/>
  <c r="C39" i="5"/>
  <c r="B66" i="5"/>
  <c r="C13" i="8"/>
  <c r="B40" i="8"/>
  <c r="G89" i="1"/>
  <c r="W90" i="1"/>
  <c r="X89" i="1"/>
  <c r="B93" i="7"/>
  <c r="C66" i="7"/>
  <c r="C65" i="5"/>
  <c r="B92" i="5"/>
  <c r="C118" i="1"/>
  <c r="D91" i="1"/>
  <c r="C196" i="1"/>
  <c r="D169" i="1"/>
  <c r="W48" i="1"/>
  <c r="X47" i="1"/>
  <c r="G47" i="1"/>
  <c r="D14" i="3"/>
  <c r="C41" i="3"/>
  <c r="G48" i="1" l="1"/>
  <c r="W49" i="1"/>
  <c r="X48" i="1"/>
  <c r="B78" i="8"/>
  <c r="C51" i="8"/>
  <c r="C40" i="1"/>
  <c r="D13" i="1"/>
  <c r="C13" i="5"/>
  <c r="B40" i="5"/>
  <c r="C174" i="1"/>
  <c r="D147" i="1"/>
  <c r="C40" i="6"/>
  <c r="B67" i="6"/>
  <c r="B68" i="7"/>
  <c r="C41" i="7"/>
  <c r="B41" i="4"/>
  <c r="C14" i="4"/>
  <c r="B56" i="7"/>
  <c r="C30" i="7" s="1"/>
  <c r="C29" i="7"/>
  <c r="B44" i="9"/>
  <c r="C17" i="9"/>
  <c r="D40" i="3"/>
  <c r="C67" i="3"/>
  <c r="C197" i="1"/>
  <c r="D170" i="1"/>
  <c r="C119" i="1"/>
  <c r="D92" i="1"/>
  <c r="C96" i="3"/>
  <c r="D69" i="3"/>
  <c r="B94" i="7"/>
  <c r="C67" i="7"/>
  <c r="G90" i="1"/>
  <c r="W91" i="1"/>
  <c r="X90" i="1"/>
  <c r="C93" i="1"/>
  <c r="D66" i="1"/>
  <c r="G27" i="1"/>
  <c r="W28" i="1"/>
  <c r="X27" i="1"/>
  <c r="C66" i="5"/>
  <c r="B93" i="5"/>
  <c r="B68" i="9"/>
  <c r="C41" i="9"/>
  <c r="X69" i="1"/>
  <c r="G69" i="1"/>
  <c r="W70" i="1"/>
  <c r="B41" i="8"/>
  <c r="C14" i="8"/>
  <c r="B41" i="6"/>
  <c r="C14" i="6"/>
  <c r="B98" i="9"/>
  <c r="C71" i="9"/>
  <c r="B67" i="4"/>
  <c r="C40" i="4"/>
  <c r="B67" i="5"/>
  <c r="C40" i="5"/>
  <c r="C68" i="1"/>
  <c r="D41" i="1"/>
  <c r="B95" i="4"/>
  <c r="C68" i="4"/>
  <c r="B96" i="8"/>
  <c r="C69" i="8"/>
  <c r="D15" i="3"/>
  <c r="C42" i="3"/>
  <c r="D118" i="1"/>
  <c r="C145" i="1"/>
  <c r="C65" i="6"/>
  <c r="B92" i="6"/>
  <c r="B42" i="4" l="1"/>
  <c r="C15" i="4"/>
  <c r="C15" i="8"/>
  <c r="B42" i="8"/>
  <c r="G70" i="1"/>
  <c r="W71" i="1"/>
  <c r="X70" i="1"/>
  <c r="B95" i="7"/>
  <c r="C68" i="7"/>
  <c r="B69" i="7"/>
  <c r="C42" i="7"/>
  <c r="C41" i="6"/>
  <c r="B68" i="6"/>
  <c r="C97" i="3"/>
  <c r="D70" i="3"/>
  <c r="C175" i="1"/>
  <c r="D148" i="1"/>
  <c r="B41" i="5"/>
  <c r="C14" i="5"/>
  <c r="D16" i="3"/>
  <c r="C43" i="3"/>
  <c r="C70" i="8"/>
  <c r="B97" i="8"/>
  <c r="C69" i="1"/>
  <c r="D42" i="1"/>
  <c r="C198" i="1"/>
  <c r="D171" i="1"/>
  <c r="C41" i="5"/>
  <c r="B68" i="5"/>
  <c r="C68" i="3"/>
  <c r="D41" i="3"/>
  <c r="W29" i="1"/>
  <c r="G28" i="1"/>
  <c r="X28" i="1"/>
  <c r="C41" i="1"/>
  <c r="D14" i="1"/>
  <c r="B94" i="5"/>
  <c r="C67" i="5"/>
  <c r="C41" i="4"/>
  <c r="B68" i="4"/>
  <c r="B96" i="4"/>
  <c r="C69" i="4"/>
  <c r="C120" i="1"/>
  <c r="D93" i="1"/>
  <c r="C18" i="9"/>
  <c r="B45" i="9"/>
  <c r="C52" i="8"/>
  <c r="B79" i="8"/>
  <c r="C66" i="6"/>
  <c r="B93" i="6"/>
  <c r="C72" i="9"/>
  <c r="B99" i="9"/>
  <c r="C94" i="1"/>
  <c r="D67" i="1"/>
  <c r="C42" i="9"/>
  <c r="B69" i="9"/>
  <c r="C146" i="1"/>
  <c r="D119" i="1"/>
  <c r="G49" i="1"/>
  <c r="W50" i="1"/>
  <c r="X49" i="1"/>
  <c r="C15" i="6"/>
  <c r="B42" i="6"/>
  <c r="X91" i="1"/>
  <c r="G91" i="1"/>
  <c r="W92" i="1"/>
  <c r="X29" i="1" l="1"/>
  <c r="W30" i="1"/>
  <c r="G29" i="1"/>
  <c r="C176" i="1"/>
  <c r="D149" i="1"/>
  <c r="D42" i="3"/>
  <c r="C69" i="3"/>
  <c r="D71" i="3"/>
  <c r="C98" i="3"/>
  <c r="B69" i="5"/>
  <c r="C42" i="5"/>
  <c r="C42" i="6"/>
  <c r="B69" i="6"/>
  <c r="B46" i="9"/>
  <c r="C19" i="9"/>
  <c r="B43" i="6"/>
  <c r="C16" i="6"/>
  <c r="B70" i="7"/>
  <c r="C43" i="7"/>
  <c r="D94" i="1"/>
  <c r="C121" i="1"/>
  <c r="D172" i="1"/>
  <c r="C199" i="1"/>
  <c r="B96" i="7"/>
  <c r="C69" i="7"/>
  <c r="X71" i="1"/>
  <c r="G71" i="1"/>
  <c r="W72" i="1"/>
  <c r="D17" i="3"/>
  <c r="C44" i="3"/>
  <c r="B80" i="8"/>
  <c r="C53" i="8"/>
  <c r="X50" i="1"/>
  <c r="W51" i="1"/>
  <c r="G50" i="1"/>
  <c r="C147" i="1"/>
  <c r="D120" i="1"/>
  <c r="B97" i="4"/>
  <c r="C70" i="4"/>
  <c r="C70" i="1"/>
  <c r="D43" i="1"/>
  <c r="B95" i="5"/>
  <c r="C68" i="5"/>
  <c r="B100" i="9"/>
  <c r="C73" i="9"/>
  <c r="B43" i="8"/>
  <c r="C16" i="8"/>
  <c r="D68" i="1"/>
  <c r="C95" i="1"/>
  <c r="D15" i="1"/>
  <c r="C42" i="1"/>
  <c r="B70" i="9"/>
  <c r="C43" i="9"/>
  <c r="G92" i="1"/>
  <c r="W93" i="1"/>
  <c r="X92" i="1"/>
  <c r="C67" i="6"/>
  <c r="B94" i="6"/>
  <c r="B42" i="5"/>
  <c r="C15" i="5"/>
  <c r="B69" i="4"/>
  <c r="C42" i="4"/>
  <c r="B98" i="8"/>
  <c r="C71" i="8"/>
  <c r="B43" i="4"/>
  <c r="C16" i="4"/>
  <c r="C72" i="8" l="1"/>
  <c r="B99" i="8"/>
  <c r="C54" i="8"/>
  <c r="B81" i="8"/>
  <c r="C45" i="3"/>
  <c r="D18" i="3"/>
  <c r="C68" i="6"/>
  <c r="B95" i="6"/>
  <c r="C71" i="1"/>
  <c r="D44" i="1"/>
  <c r="C74" i="9"/>
  <c r="B101" i="9"/>
  <c r="C200" i="1"/>
  <c r="D173" i="1"/>
  <c r="C43" i="6"/>
  <c r="B70" i="6"/>
  <c r="C17" i="6"/>
  <c r="B44" i="6"/>
  <c r="B96" i="5"/>
  <c r="C69" i="5"/>
  <c r="C20" i="9"/>
  <c r="B47" i="9"/>
  <c r="C43" i="5"/>
  <c r="B70" i="5"/>
  <c r="C70" i="3"/>
  <c r="D43" i="3"/>
  <c r="C44" i="9"/>
  <c r="B71" i="9"/>
  <c r="C177" i="1"/>
  <c r="D150" i="1"/>
  <c r="C43" i="4"/>
  <c r="B70" i="4"/>
  <c r="B43" i="5"/>
  <c r="C16" i="5"/>
  <c r="B97" i="7"/>
  <c r="C70" i="7"/>
  <c r="B44" i="8"/>
  <c r="C17" i="8"/>
  <c r="B98" i="4"/>
  <c r="C71" i="4"/>
  <c r="C122" i="1"/>
  <c r="D95" i="1"/>
  <c r="C148" i="1"/>
  <c r="D121" i="1"/>
  <c r="C43" i="1"/>
  <c r="D16" i="1"/>
  <c r="W52" i="1"/>
  <c r="G51" i="1"/>
  <c r="X51" i="1"/>
  <c r="C44" i="7"/>
  <c r="B71" i="7"/>
  <c r="X30" i="1"/>
  <c r="G30" i="1"/>
  <c r="G72" i="1"/>
  <c r="W73" i="1"/>
  <c r="X72" i="1"/>
  <c r="D72" i="3"/>
  <c r="C99" i="3"/>
  <c r="G93" i="1"/>
  <c r="W94" i="1"/>
  <c r="X93" i="1"/>
  <c r="C17" i="4"/>
  <c r="B44" i="4"/>
  <c r="C96" i="1"/>
  <c r="D69" i="1"/>
  <c r="C44" i="6" l="1"/>
  <c r="B71" i="6"/>
  <c r="D174" i="1"/>
  <c r="C201" i="1"/>
  <c r="B102" i="9"/>
  <c r="C75" i="9"/>
  <c r="W53" i="1"/>
  <c r="G52" i="1"/>
  <c r="X52" i="1"/>
  <c r="B72" i="9"/>
  <c r="C45" i="9"/>
  <c r="C71" i="3"/>
  <c r="D44" i="3"/>
  <c r="C72" i="1"/>
  <c r="D45" i="1"/>
  <c r="C97" i="1"/>
  <c r="D70" i="1"/>
  <c r="B71" i="4"/>
  <c r="C44" i="4"/>
  <c r="C69" i="6"/>
  <c r="B96" i="6"/>
  <c r="G73" i="1"/>
  <c r="W74" i="1"/>
  <c r="X73" i="1"/>
  <c r="D151" i="1"/>
  <c r="C178" i="1"/>
  <c r="G94" i="1"/>
  <c r="W95" i="1"/>
  <c r="X94" i="1"/>
  <c r="D122" i="1"/>
  <c r="C149" i="1"/>
  <c r="B45" i="8"/>
  <c r="C18" i="8"/>
  <c r="D19" i="3"/>
  <c r="C46" i="3"/>
  <c r="B45" i="4"/>
  <c r="C18" i="4"/>
  <c r="D17" i="1"/>
  <c r="C44" i="1"/>
  <c r="B82" i="8"/>
  <c r="C56" i="8" s="1"/>
  <c r="C55" i="8"/>
  <c r="B48" i="9"/>
  <c r="C21" i="9"/>
  <c r="B72" i="7"/>
  <c r="C45" i="7"/>
  <c r="B97" i="5"/>
  <c r="C70" i="5"/>
  <c r="B71" i="5"/>
  <c r="C44" i="5"/>
  <c r="B45" i="6"/>
  <c r="C18" i="6"/>
  <c r="B100" i="8"/>
  <c r="C73" i="8"/>
  <c r="D73" i="3"/>
  <c r="C100" i="3"/>
  <c r="C123" i="1"/>
  <c r="D96" i="1"/>
  <c r="B99" i="4"/>
  <c r="C72" i="4"/>
  <c r="B98" i="7"/>
  <c r="C71" i="7"/>
  <c r="C17" i="5"/>
  <c r="B44" i="5"/>
  <c r="C45" i="5" l="1"/>
  <c r="B72" i="5"/>
  <c r="C98" i="1"/>
  <c r="D71" i="1"/>
  <c r="B46" i="8"/>
  <c r="C19" i="8"/>
  <c r="C73" i="1"/>
  <c r="D46" i="1"/>
  <c r="B99" i="7"/>
  <c r="C72" i="7"/>
  <c r="C150" i="1"/>
  <c r="D123" i="1"/>
  <c r="C22" i="9"/>
  <c r="B49" i="9"/>
  <c r="D152" i="1"/>
  <c r="C179" i="1"/>
  <c r="X74" i="1"/>
  <c r="G74" i="1"/>
  <c r="W75" i="1"/>
  <c r="G53" i="1"/>
  <c r="W54" i="1"/>
  <c r="X53" i="1"/>
  <c r="B45" i="5"/>
  <c r="C18" i="5"/>
  <c r="C46" i="9"/>
  <c r="B73" i="9"/>
  <c r="C45" i="1"/>
  <c r="D18" i="1"/>
  <c r="C70" i="6"/>
  <c r="B97" i="6"/>
  <c r="C76" i="9"/>
  <c r="B103" i="9"/>
  <c r="X95" i="1"/>
  <c r="G95" i="1"/>
  <c r="W96" i="1"/>
  <c r="B100" i="4"/>
  <c r="C73" i="4"/>
  <c r="C19" i="4"/>
  <c r="B46" i="4"/>
  <c r="C202" i="1"/>
  <c r="D175" i="1"/>
  <c r="C71" i="5"/>
  <c r="B98" i="5"/>
  <c r="C101" i="3"/>
  <c r="D74" i="3"/>
  <c r="D45" i="3"/>
  <c r="C72" i="3"/>
  <c r="C74" i="8"/>
  <c r="B101" i="8"/>
  <c r="C19" i="6"/>
  <c r="B46" i="6"/>
  <c r="C45" i="4"/>
  <c r="B72" i="4"/>
  <c r="C45" i="6"/>
  <c r="B72" i="6"/>
  <c r="C46" i="7"/>
  <c r="B73" i="7"/>
  <c r="C124" i="1"/>
  <c r="D97" i="1"/>
  <c r="C47" i="3"/>
  <c r="D20" i="3"/>
  <c r="C102" i="3" l="1"/>
  <c r="D75" i="3"/>
  <c r="C151" i="1"/>
  <c r="D124" i="1"/>
  <c r="B99" i="5"/>
  <c r="C72" i="5"/>
  <c r="C180" i="1"/>
  <c r="D153" i="1"/>
  <c r="B100" i="7"/>
  <c r="C73" i="7"/>
  <c r="B74" i="9"/>
  <c r="C47" i="9"/>
  <c r="C74" i="1"/>
  <c r="D47" i="1"/>
  <c r="C73" i="3"/>
  <c r="D46" i="3"/>
  <c r="B73" i="4"/>
  <c r="C46" i="4"/>
  <c r="W55" i="1"/>
  <c r="X54" i="1"/>
  <c r="G54" i="1"/>
  <c r="B47" i="8"/>
  <c r="C20" i="8"/>
  <c r="B50" i="9"/>
  <c r="C23" i="9"/>
  <c r="C46" i="1"/>
  <c r="D19" i="1"/>
  <c r="B74" i="7"/>
  <c r="C47" i="7"/>
  <c r="C74" i="4"/>
  <c r="B101" i="4"/>
  <c r="C203" i="1"/>
  <c r="D176" i="1"/>
  <c r="C19" i="5"/>
  <c r="B46" i="5"/>
  <c r="B47" i="6"/>
  <c r="C20" i="6"/>
  <c r="G96" i="1"/>
  <c r="W97" i="1"/>
  <c r="X96" i="1"/>
  <c r="G75" i="1"/>
  <c r="W76" i="1"/>
  <c r="X75" i="1"/>
  <c r="D72" i="1"/>
  <c r="C99" i="1"/>
  <c r="C71" i="6"/>
  <c r="B98" i="6"/>
  <c r="C48" i="3"/>
  <c r="D21" i="3"/>
  <c r="C125" i="1"/>
  <c r="D98" i="1"/>
  <c r="C46" i="6"/>
  <c r="B73" i="6"/>
  <c r="B47" i="4"/>
  <c r="C20" i="4"/>
  <c r="B73" i="5"/>
  <c r="C46" i="5"/>
  <c r="B104" i="9"/>
  <c r="C77" i="9"/>
  <c r="B102" i="8"/>
  <c r="C75" i="8"/>
  <c r="C49" i="3" l="1"/>
  <c r="D22" i="3"/>
  <c r="C100" i="1"/>
  <c r="D73" i="1"/>
  <c r="C48" i="9"/>
  <c r="B75" i="9"/>
  <c r="C74" i="3"/>
  <c r="D47" i="3"/>
  <c r="B101" i="7"/>
  <c r="C74" i="7"/>
  <c r="B75" i="7"/>
  <c r="C48" i="7"/>
  <c r="C24" i="9"/>
  <c r="B51" i="9"/>
  <c r="C76" i="8"/>
  <c r="B103" i="8"/>
  <c r="C181" i="1"/>
  <c r="D154" i="1"/>
  <c r="C78" i="9"/>
  <c r="B105" i="9"/>
  <c r="G76" i="1"/>
  <c r="W77" i="1"/>
  <c r="X76" i="1"/>
  <c r="C47" i="1"/>
  <c r="D20" i="1"/>
  <c r="B74" i="5"/>
  <c r="C47" i="5"/>
  <c r="B100" i="5"/>
  <c r="C73" i="5"/>
  <c r="C204" i="1"/>
  <c r="D177" i="1"/>
  <c r="C72" i="6"/>
  <c r="B99" i="6"/>
  <c r="C21" i="6"/>
  <c r="B48" i="6"/>
  <c r="B102" i="4"/>
  <c r="C75" i="4"/>
  <c r="C75" i="1"/>
  <c r="D48" i="1"/>
  <c r="B47" i="5"/>
  <c r="C20" i="5"/>
  <c r="X55" i="1"/>
  <c r="W56" i="1"/>
  <c r="G55" i="1"/>
  <c r="C152" i="1"/>
  <c r="D125" i="1"/>
  <c r="G97" i="1"/>
  <c r="W98" i="1"/>
  <c r="X97" i="1"/>
  <c r="B48" i="4"/>
  <c r="C21" i="4"/>
  <c r="B48" i="8"/>
  <c r="C21" i="8"/>
  <c r="C47" i="6"/>
  <c r="B74" i="6"/>
  <c r="C126" i="1"/>
  <c r="D99" i="1"/>
  <c r="C47" i="4"/>
  <c r="B74" i="4"/>
  <c r="C103" i="3"/>
  <c r="D76" i="3"/>
  <c r="B104" i="8" l="1"/>
  <c r="C77" i="8"/>
  <c r="B52" i="9"/>
  <c r="C25" i="9"/>
  <c r="B76" i="7"/>
  <c r="C49" i="7"/>
  <c r="X98" i="1"/>
  <c r="W99" i="1"/>
  <c r="G98" i="1"/>
  <c r="G56" i="1"/>
  <c r="X56" i="1"/>
  <c r="B102" i="7"/>
  <c r="C75" i="7"/>
  <c r="B75" i="4"/>
  <c r="C48" i="4"/>
  <c r="C75" i="3"/>
  <c r="D48" i="3"/>
  <c r="C104" i="3"/>
  <c r="D77" i="3"/>
  <c r="X77" i="1"/>
  <c r="G77" i="1"/>
  <c r="W78" i="1"/>
  <c r="B76" i="9"/>
  <c r="C49" i="9"/>
  <c r="C205" i="1"/>
  <c r="D178" i="1"/>
  <c r="D126" i="1"/>
  <c r="C153" i="1"/>
  <c r="C48" i="6"/>
  <c r="B75" i="6"/>
  <c r="B106" i="9"/>
  <c r="C79" i="9"/>
  <c r="C101" i="1"/>
  <c r="D74" i="1"/>
  <c r="B75" i="5"/>
  <c r="C48" i="5"/>
  <c r="B48" i="5"/>
  <c r="C21" i="5"/>
  <c r="D21" i="1"/>
  <c r="C48" i="1"/>
  <c r="C76" i="1"/>
  <c r="D49" i="1"/>
  <c r="C76" i="4"/>
  <c r="B103" i="4"/>
  <c r="B101" i="5"/>
  <c r="C74" i="5"/>
  <c r="C127" i="1"/>
  <c r="D100" i="1"/>
  <c r="C22" i="8"/>
  <c r="B49" i="8"/>
  <c r="B49" i="6"/>
  <c r="C22" i="6"/>
  <c r="B49" i="4"/>
  <c r="C22" i="4"/>
  <c r="C73" i="6"/>
  <c r="B100" i="6"/>
  <c r="C182" i="1"/>
  <c r="D155" i="1"/>
  <c r="C50" i="3"/>
  <c r="D23" i="3"/>
  <c r="C128" i="1" l="1"/>
  <c r="D101" i="1"/>
  <c r="B102" i="5"/>
  <c r="C75" i="5"/>
  <c r="B103" i="7"/>
  <c r="C76" i="7"/>
  <c r="C49" i="4"/>
  <c r="B76" i="4"/>
  <c r="X99" i="1"/>
  <c r="G99" i="1"/>
  <c r="W100" i="1"/>
  <c r="C80" i="9"/>
  <c r="B107" i="9"/>
  <c r="C50" i="9"/>
  <c r="B77" i="9"/>
  <c r="C74" i="6"/>
  <c r="B101" i="6"/>
  <c r="C50" i="7"/>
  <c r="B77" i="7"/>
  <c r="B104" i="4"/>
  <c r="C77" i="4"/>
  <c r="B50" i="4"/>
  <c r="C23" i="4"/>
  <c r="C26" i="9"/>
  <c r="B53" i="9"/>
  <c r="C154" i="1"/>
  <c r="D127" i="1"/>
  <c r="B50" i="8"/>
  <c r="C23" i="8"/>
  <c r="C105" i="3"/>
  <c r="D78" i="3"/>
  <c r="D49" i="3"/>
  <c r="C76" i="3"/>
  <c r="C49" i="6"/>
  <c r="B76" i="6"/>
  <c r="D24" i="3"/>
  <c r="C51" i="3"/>
  <c r="C183" i="1"/>
  <c r="D156" i="1"/>
  <c r="C77" i="1"/>
  <c r="D50" i="1"/>
  <c r="C206" i="1"/>
  <c r="D179" i="1"/>
  <c r="D22" i="1"/>
  <c r="C49" i="1"/>
  <c r="G78" i="1"/>
  <c r="W79" i="1"/>
  <c r="X78" i="1"/>
  <c r="B49" i="5"/>
  <c r="C22" i="5"/>
  <c r="C23" i="6"/>
  <c r="B50" i="6"/>
  <c r="C49" i="5"/>
  <c r="B76" i="5"/>
  <c r="C102" i="1"/>
  <c r="D75" i="1"/>
  <c r="C78" i="8"/>
  <c r="B105" i="8"/>
  <c r="D79" i="3" l="1"/>
  <c r="C106" i="3"/>
  <c r="B54" i="9"/>
  <c r="C27" i="9"/>
  <c r="G100" i="1"/>
  <c r="W101" i="1"/>
  <c r="X100" i="1"/>
  <c r="C207" i="1"/>
  <c r="D180" i="1"/>
  <c r="C78" i="1"/>
  <c r="D51" i="1"/>
  <c r="B108" i="9"/>
  <c r="C82" i="9" s="1"/>
  <c r="C81" i="9"/>
  <c r="B104" i="7"/>
  <c r="C77" i="7"/>
  <c r="B77" i="4"/>
  <c r="C50" i="4"/>
  <c r="C103" i="1"/>
  <c r="D76" i="1"/>
  <c r="C184" i="1"/>
  <c r="D157" i="1"/>
  <c r="B105" i="4"/>
  <c r="C78" i="4"/>
  <c r="X79" i="1"/>
  <c r="G79" i="1"/>
  <c r="W80" i="1"/>
  <c r="C50" i="1"/>
  <c r="D23" i="1"/>
  <c r="B51" i="8"/>
  <c r="C24" i="8"/>
  <c r="B106" i="8"/>
  <c r="C79" i="8"/>
  <c r="C50" i="6"/>
  <c r="B77" i="6"/>
  <c r="B103" i="5"/>
  <c r="C76" i="5"/>
  <c r="B78" i="9"/>
  <c r="C51" i="9"/>
  <c r="B77" i="5"/>
  <c r="C50" i="5"/>
  <c r="B51" i="4"/>
  <c r="C24" i="4"/>
  <c r="B51" i="6"/>
  <c r="C24" i="6"/>
  <c r="C155" i="1"/>
  <c r="D128" i="1"/>
  <c r="C52" i="3"/>
  <c r="D25" i="3"/>
  <c r="B78" i="7"/>
  <c r="C51" i="7"/>
  <c r="C23" i="5"/>
  <c r="B50" i="5"/>
  <c r="C77" i="3"/>
  <c r="D50" i="3"/>
  <c r="C75" i="6"/>
  <c r="B102" i="6"/>
  <c r="D102" i="1"/>
  <c r="C129" i="1"/>
  <c r="D26" i="3" l="1"/>
  <c r="C53" i="3"/>
  <c r="G80" i="1"/>
  <c r="W81" i="1"/>
  <c r="X80" i="1"/>
  <c r="C79" i="1"/>
  <c r="D52" i="1"/>
  <c r="C208" i="1"/>
  <c r="D181" i="1"/>
  <c r="B105" i="7"/>
  <c r="C78" i="7"/>
  <c r="C156" i="1"/>
  <c r="D129" i="1"/>
  <c r="B106" i="4"/>
  <c r="C79" i="4"/>
  <c r="G101" i="1"/>
  <c r="W102" i="1"/>
  <c r="X101" i="1"/>
  <c r="C51" i="4"/>
  <c r="B78" i="4"/>
  <c r="B52" i="8"/>
  <c r="C25" i="8"/>
  <c r="C52" i="9"/>
  <c r="B79" i="9"/>
  <c r="C51" i="1"/>
  <c r="D24" i="1"/>
  <c r="C130" i="1"/>
  <c r="D103" i="1"/>
  <c r="C51" i="5"/>
  <c r="B78" i="5"/>
  <c r="D158" i="1"/>
  <c r="C185" i="1"/>
  <c r="C80" i="8"/>
  <c r="B107" i="8"/>
  <c r="C25" i="4"/>
  <c r="B52" i="4"/>
  <c r="C76" i="6"/>
  <c r="B103" i="6"/>
  <c r="C28" i="9"/>
  <c r="B55" i="9"/>
  <c r="D51" i="3"/>
  <c r="C78" i="3"/>
  <c r="B104" i="5"/>
  <c r="C77" i="5"/>
  <c r="C51" i="6"/>
  <c r="B78" i="6"/>
  <c r="C104" i="1"/>
  <c r="D77" i="1"/>
  <c r="D80" i="3"/>
  <c r="C107" i="3"/>
  <c r="C25" i="6"/>
  <c r="B52" i="6"/>
  <c r="B51" i="5"/>
  <c r="C24" i="5"/>
  <c r="B79" i="7"/>
  <c r="C52" i="7"/>
  <c r="D78" i="1" l="1"/>
  <c r="C105" i="1"/>
  <c r="B79" i="5"/>
  <c r="C52" i="5"/>
  <c r="C186" i="1"/>
  <c r="D160" i="1" s="1"/>
  <c r="D159" i="1"/>
  <c r="B107" i="4"/>
  <c r="C80" i="4"/>
  <c r="D130" i="1"/>
  <c r="C157" i="1"/>
  <c r="B105" i="5"/>
  <c r="C78" i="5"/>
  <c r="B106" i="7"/>
  <c r="C79" i="7"/>
  <c r="C52" i="1"/>
  <c r="D25" i="1"/>
  <c r="B80" i="9"/>
  <c r="C53" i="9"/>
  <c r="C209" i="1"/>
  <c r="D182" i="1"/>
  <c r="C77" i="6"/>
  <c r="B104" i="6"/>
  <c r="C80" i="1"/>
  <c r="D53" i="1"/>
  <c r="B80" i="7"/>
  <c r="C53" i="7"/>
  <c r="C26" i="8"/>
  <c r="B53" i="8"/>
  <c r="C79" i="3"/>
  <c r="D52" i="3"/>
  <c r="B53" i="6"/>
  <c r="C26" i="6"/>
  <c r="B53" i="4"/>
  <c r="C26" i="4"/>
  <c r="B79" i="4"/>
  <c r="C52" i="4"/>
  <c r="G81" i="1"/>
  <c r="W82" i="1"/>
  <c r="X81" i="1"/>
  <c r="D104" i="1"/>
  <c r="C131" i="1"/>
  <c r="C52" i="6"/>
  <c r="B79" i="6"/>
  <c r="B56" i="9"/>
  <c r="C30" i="9" s="1"/>
  <c r="C29" i="9"/>
  <c r="C108" i="3"/>
  <c r="D82" i="3" s="1"/>
  <c r="D81" i="3"/>
  <c r="B108" i="8"/>
  <c r="C82" i="8" s="1"/>
  <c r="C81" i="8"/>
  <c r="C54" i="3"/>
  <c r="D27" i="3"/>
  <c r="B52" i="5"/>
  <c r="C25" i="5"/>
  <c r="G102" i="1"/>
  <c r="W103" i="1"/>
  <c r="X102" i="1"/>
  <c r="C27" i="6" l="1"/>
  <c r="B54" i="6"/>
  <c r="C53" i="6"/>
  <c r="B80" i="6"/>
  <c r="D26" i="1"/>
  <c r="C53" i="1"/>
  <c r="C80" i="3"/>
  <c r="D53" i="3"/>
  <c r="C158" i="1"/>
  <c r="D131" i="1"/>
  <c r="C132" i="1"/>
  <c r="D105" i="1"/>
  <c r="C54" i="7"/>
  <c r="B81" i="7"/>
  <c r="B108" i="4"/>
  <c r="C82" i="4" s="1"/>
  <c r="C81" i="4"/>
  <c r="B54" i="8"/>
  <c r="C27" i="8"/>
  <c r="C81" i="1"/>
  <c r="D54" i="1"/>
  <c r="C79" i="5"/>
  <c r="B106" i="5"/>
  <c r="X82" i="1"/>
  <c r="G82" i="1"/>
  <c r="X103" i="1"/>
  <c r="W104" i="1"/>
  <c r="G103" i="1"/>
  <c r="C210" i="1"/>
  <c r="D183" i="1"/>
  <c r="C53" i="5"/>
  <c r="B80" i="5"/>
  <c r="C55" i="3"/>
  <c r="D28" i="3"/>
  <c r="D79" i="1"/>
  <c r="C106" i="1"/>
  <c r="B107" i="7"/>
  <c r="C80" i="7"/>
  <c r="C78" i="6"/>
  <c r="B105" i="6"/>
  <c r="B53" i="5"/>
  <c r="C26" i="5"/>
  <c r="C53" i="4"/>
  <c r="B80" i="4"/>
  <c r="C27" i="4"/>
  <c r="B54" i="4"/>
  <c r="C54" i="9"/>
  <c r="B81" i="9"/>
  <c r="B82" i="9" l="1"/>
  <c r="C56" i="9" s="1"/>
  <c r="C55" i="9"/>
  <c r="B81" i="5"/>
  <c r="C54" i="5"/>
  <c r="B82" i="7"/>
  <c r="C56" i="7" s="1"/>
  <c r="C55" i="7"/>
  <c r="C159" i="1"/>
  <c r="D132" i="1"/>
  <c r="C79" i="6"/>
  <c r="B106" i="6"/>
  <c r="C56" i="3"/>
  <c r="D30" i="3" s="1"/>
  <c r="D29" i="3"/>
  <c r="X104" i="1"/>
  <c r="G104" i="1"/>
  <c r="W105" i="1"/>
  <c r="B107" i="5"/>
  <c r="C80" i="5"/>
  <c r="B54" i="5"/>
  <c r="C27" i="5"/>
  <c r="C54" i="6"/>
  <c r="B81" i="6"/>
  <c r="B81" i="4"/>
  <c r="C54" i="4"/>
  <c r="B55" i="4"/>
  <c r="C28" i="4"/>
  <c r="C211" i="1"/>
  <c r="D184" i="1"/>
  <c r="C133" i="1"/>
  <c r="D106" i="1"/>
  <c r="D54" i="3"/>
  <c r="C81" i="3"/>
  <c r="C54" i="1"/>
  <c r="D27" i="1"/>
  <c r="B55" i="6"/>
  <c r="C28" i="6"/>
  <c r="B108" i="7"/>
  <c r="C82" i="7" s="1"/>
  <c r="C81" i="7"/>
  <c r="C107" i="1"/>
  <c r="D80" i="1"/>
  <c r="C82" i="1"/>
  <c r="D56" i="1" s="1"/>
  <c r="D55" i="1"/>
  <c r="B55" i="8"/>
  <c r="C28" i="8"/>
  <c r="D107" i="1" l="1"/>
  <c r="C134" i="1"/>
  <c r="D108" i="1" s="1"/>
  <c r="C55" i="1"/>
  <c r="D28" i="1"/>
  <c r="C81" i="5"/>
  <c r="B108" i="5"/>
  <c r="C82" i="5" s="1"/>
  <c r="G105" i="1"/>
  <c r="W106" i="1"/>
  <c r="X105" i="1"/>
  <c r="B56" i="4"/>
  <c r="C30" i="4" s="1"/>
  <c r="C29" i="4"/>
  <c r="D133" i="1"/>
  <c r="C160" i="1"/>
  <c r="D134" i="1" s="1"/>
  <c r="C212" i="1"/>
  <c r="D186" i="1" s="1"/>
  <c r="D185" i="1"/>
  <c r="D55" i="3"/>
  <c r="C82" i="3"/>
  <c r="D56" i="3" s="1"/>
  <c r="C80" i="6"/>
  <c r="B107" i="6"/>
  <c r="C108" i="1"/>
  <c r="D82" i="1" s="1"/>
  <c r="D81" i="1"/>
  <c r="C55" i="4"/>
  <c r="B82" i="4"/>
  <c r="C56" i="4" s="1"/>
  <c r="C55" i="6"/>
  <c r="B82" i="6"/>
  <c r="C56" i="6" s="1"/>
  <c r="C55" i="5"/>
  <c r="B82" i="5"/>
  <c r="C56" i="5" s="1"/>
  <c r="B56" i="8"/>
  <c r="C30" i="8" s="1"/>
  <c r="C29" i="8"/>
  <c r="B55" i="5"/>
  <c r="C28" i="5"/>
  <c r="C29" i="6"/>
  <c r="B56" i="6"/>
  <c r="C30" i="6" s="1"/>
  <c r="B56" i="5" l="1"/>
  <c r="C30" i="5" s="1"/>
  <c r="C29" i="5"/>
  <c r="D29" i="1"/>
  <c r="C56" i="1"/>
  <c r="D30" i="1" s="1"/>
  <c r="X106" i="1"/>
  <c r="G106" i="1"/>
  <c r="W107" i="1"/>
  <c r="C81" i="6"/>
  <c r="B108" i="6"/>
  <c r="C82" i="6" s="1"/>
  <c r="G107" i="1" l="1"/>
  <c r="W108" i="1"/>
  <c r="X107" i="1"/>
  <c r="X108" i="1" l="1"/>
  <c r="G10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jianlong wo</author>
  </authors>
  <commentList>
    <comment ref="I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根据转盘期望值算出来的一个值</t>
        </r>
      </text>
    </comment>
  </commentList>
</comments>
</file>

<file path=xl/sharedStrings.xml><?xml version="1.0" encoding="utf-8"?>
<sst xmlns="http://schemas.openxmlformats.org/spreadsheetml/2006/main" count="378" uniqueCount="111">
  <si>
    <t>cs</t>
  </si>
  <si>
    <t>回报比范围：</t>
  </si>
  <si>
    <t>0.94~0.98</t>
  </si>
  <si>
    <t>（玩家获得/玩家下注）</t>
  </si>
  <si>
    <t>足球：1.2、1.5、2、2.4倍，红绿2倍，捕鱼1倍</t>
  </si>
  <si>
    <t>int</t>
  </si>
  <si>
    <t>string</t>
  </si>
  <si>
    <t>骰子机器人</t>
  </si>
  <si>
    <r>
      <rPr>
        <b/>
        <sz val="11"/>
        <color theme="1"/>
        <rFont val="微软雅黑"/>
        <family val="2"/>
        <charset val="134"/>
      </rPr>
      <t>足球、红绿、捕鱼调整系数校验</t>
    </r>
    <r>
      <rPr>
        <b/>
        <sz val="8"/>
        <color rgb="FFFF0000"/>
        <rFont val="微软雅黑"/>
        <family val="2"/>
        <charset val="134"/>
      </rPr>
      <t>（中奖概率不能大于1,最高0.95）</t>
    </r>
  </si>
  <si>
    <t>key</t>
  </si>
  <si>
    <t>type</t>
  </si>
  <si>
    <t>minNum</t>
  </si>
  <si>
    <t>maxNum</t>
  </si>
  <si>
    <t>minRange</t>
  </si>
  <si>
    <t>maxRange</t>
  </si>
  <si>
    <t>soccerCStr</t>
  </si>
  <si>
    <t>redorGrenC</t>
  </si>
  <si>
    <t>rouC</t>
  </si>
  <si>
    <t>diceC</t>
  </si>
  <si>
    <t>fishC</t>
  </si>
  <si>
    <t>必赢机器人概率</t>
  </si>
  <si>
    <r>
      <rPr>
        <b/>
        <sz val="11"/>
        <color theme="1"/>
        <rFont val="微软雅黑"/>
        <family val="2"/>
        <charset val="134"/>
      </rPr>
      <t>1倍</t>
    </r>
    <r>
      <rPr>
        <b/>
        <sz val="9"/>
        <color rgb="FFFF0000"/>
        <rFont val="微软雅黑"/>
        <family val="2"/>
        <charset val="134"/>
      </rPr>
      <t>(捕鱼专用)</t>
    </r>
  </si>
  <si>
    <t>1.2倍</t>
  </si>
  <si>
    <t>1.5倍</t>
  </si>
  <si>
    <r>
      <rPr>
        <b/>
        <sz val="11"/>
        <color theme="1"/>
        <rFont val="微软雅黑"/>
        <family val="2"/>
        <charset val="134"/>
      </rPr>
      <t>2倍</t>
    </r>
    <r>
      <rPr>
        <b/>
        <sz val="9"/>
        <color rgb="FFFF0000"/>
        <rFont val="微软雅黑"/>
        <family val="2"/>
        <charset val="134"/>
      </rPr>
      <t>(红绿也是按照此值)</t>
    </r>
  </si>
  <si>
    <t>2.4倍</t>
  </si>
  <si>
    <t>转盘</t>
  </si>
  <si>
    <t>编号</t>
  </si>
  <si>
    <t>1全服额外盈利值
2全服回收值</t>
  </si>
  <si>
    <t>全服值范围,前开后闭
0表示大于0到下一个值</t>
  </si>
  <si>
    <t>0表示正无穷</t>
  </si>
  <si>
    <t>type=1：玩家亏损区间
type=2：应从玩家回收值</t>
  </si>
  <si>
    <t>足球调整系数
*10000</t>
  </si>
  <si>
    <t>红绿调整系数
*10000</t>
  </si>
  <si>
    <t>转盘系数
*10000</t>
  </si>
  <si>
    <t>Dice必胜机器人
概率系数</t>
  </si>
  <si>
    <t>fish调整系数</t>
  </si>
  <si>
    <t>回报比</t>
  </si>
  <si>
    <t>概率系数</t>
  </si>
  <si>
    <t>必赢出现的
最终概率</t>
  </si>
  <si>
    <t>玩家赢钱/玩家投注=回报比
玩家赢钱=赢钱概率*赢时获得钱+0
赢钱概率=1-必赢机器人出现概率</t>
  </si>
  <si>
    <t xml:space="preserve">
系数</t>
  </si>
  <si>
    <t>计算的
中奖
概率</t>
  </si>
  <si>
    <t>中奖
概率</t>
  </si>
  <si>
    <t>系数</t>
  </si>
  <si>
    <r>
      <rPr>
        <b/>
        <sz val="9"/>
        <color theme="1"/>
        <rFont val="微软雅黑"/>
        <family val="2"/>
        <charset val="134"/>
      </rPr>
      <t xml:space="preserve">100投注对应的权重和权重系数
</t>
    </r>
    <r>
      <rPr>
        <b/>
        <sz val="9"/>
        <color rgb="FFFF0000"/>
        <rFont val="微软雅黑"/>
        <family val="2"/>
        <charset val="134"/>
      </rPr>
      <t>修改转盘表后需要修改以下值</t>
    </r>
  </si>
  <si>
    <r>
      <rPr>
        <sz val="11"/>
        <color theme="1"/>
        <rFont val="微软雅黑"/>
        <family val="2"/>
        <charset val="134"/>
      </rPr>
      <t>回报比—</t>
    </r>
    <r>
      <rPr>
        <b/>
        <sz val="11"/>
        <color theme="1"/>
        <rFont val="微软雅黑"/>
        <family val="2"/>
        <charset val="134"/>
      </rPr>
      <t>目标值</t>
    </r>
  </si>
  <si>
    <t>高值*高权重</t>
  </si>
  <si>
    <r>
      <rPr>
        <sz val="11"/>
        <color theme="1"/>
        <rFont val="微软雅黑"/>
        <family val="2"/>
        <charset val="134"/>
      </rPr>
      <t>回报比—</t>
    </r>
    <r>
      <rPr>
        <b/>
        <sz val="11"/>
        <color theme="1"/>
        <rFont val="微软雅黑"/>
        <family val="2"/>
        <charset val="134"/>
      </rPr>
      <t>标准值</t>
    </r>
  </si>
  <si>
    <t>低值*低权重</t>
  </si>
  <si>
    <t>玩家投注</t>
  </si>
  <si>
    <t>高权重</t>
  </si>
  <si>
    <t>抽水</t>
  </si>
  <si>
    <t>低权重</t>
  </si>
  <si>
    <t>赢时获得钱</t>
  </si>
  <si>
    <t>必赢机器人出现概率</t>
  </si>
  <si>
    <t>、</t>
  </si>
  <si>
    <t>与机器人对局的（玩家获得/玩家下注）</t>
  </si>
  <si>
    <t>0.88~0.92</t>
  </si>
  <si>
    <t>whot机器人</t>
  </si>
  <si>
    <t>whotC</t>
  </si>
  <si>
    <t>whot
1全服额外盈利值
2全服回收值</t>
  </si>
  <si>
    <t>whot
type=1：玩家亏损区间
type=2：应从玩家回收值</t>
  </si>
  <si>
    <t>whot必赢机器人
概率系数</t>
  </si>
  <si>
    <t>所有玩家的赢得总额-所有玩家的下注总额=当前游戏亏损</t>
  </si>
  <si>
    <t>单个玩家的赢得总额-单个玩家下注总额=单个玩家盈利</t>
  </si>
  <si>
    <t>当前游戏亏损&lt;0时</t>
  </si>
  <si>
    <t>所有玩家</t>
  </si>
  <si>
    <t>E=默认值</t>
  </si>
  <si>
    <t>当前游戏亏损&gt;=0时</t>
  </si>
  <si>
    <t xml:space="preserve">                    鱼分值socre区间
单个玩家盈利区间rmb</t>
  </si>
  <si>
    <t>[1,5]</t>
  </si>
  <si>
    <t>[6,25]</t>
  </si>
  <si>
    <t>[26,99999]</t>
  </si>
  <si>
    <t>[0.1,50]</t>
  </si>
  <si>
    <t>[50.1,200]</t>
  </si>
  <si>
    <t>[200.1,500]</t>
  </si>
  <si>
    <t>[500.1,1000]</t>
  </si>
  <si>
    <t>[1000.1,3000]</t>
  </si>
  <si>
    <t>[3000.1,5000]</t>
  </si>
  <si>
    <t>[5000.1,10000]</t>
  </si>
  <si>
    <t>[10000.1,20000]</t>
  </si>
  <si>
    <t>[20000.1,50000]</t>
  </si>
  <si>
    <t>[50000.1,100000]</t>
  </si>
  <si>
    <t>[100000.1,200000]</t>
  </si>
  <si>
    <t>[200000.1,9999999999]</t>
  </si>
  <si>
    <t>pMin</t>
  </si>
  <si>
    <t>pMax</t>
  </si>
  <si>
    <t>psoccerCStr</t>
  </si>
  <si>
    <t>pDayMin</t>
  </si>
  <si>
    <t>pDayMax</t>
  </si>
  <si>
    <t>pDaysoccerCStr</t>
  </si>
  <si>
    <t>足球调整系数</t>
  </si>
  <si>
    <t>pwhotC</t>
  </si>
  <si>
    <t>pDaywhotC</t>
  </si>
  <si>
    <t>whot必胜机器人
概率系数</t>
  </si>
  <si>
    <t>prouC</t>
  </si>
  <si>
    <t>pDayrouC</t>
  </si>
  <si>
    <t>转盘调整系数</t>
  </si>
  <si>
    <t>progC</t>
  </si>
  <si>
    <t>pDayrogC</t>
  </si>
  <si>
    <t>红绿调整系数</t>
  </si>
  <si>
    <t>pdiceC</t>
  </si>
  <si>
    <t>pDaydiceC</t>
  </si>
  <si>
    <t>骰子必胜机器人概率系数</t>
  </si>
  <si>
    <t>pfishC</t>
  </si>
  <si>
    <t>pDayfishC</t>
  </si>
  <si>
    <t>捕鱼调整系数</t>
  </si>
  <si>
    <t>pLudoC</t>
  </si>
  <si>
    <t>pDayLudoC</t>
  </si>
  <si>
    <t>ludo必胜机器人
概率系数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</si>
</sst>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00"/>
  </numFmts>
  <fonts count="17" x14ac:knownFonts="1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79857783745845"/>
        <bgColor indexed="64"/>
      </patternFill>
    </fill>
    <fill>
      <patternFill patternType="solid">
        <fgColor theme="3" tint="0.79976805932798245"/>
        <bgColor indexed="64"/>
      </patternFill>
    </fill>
    <fill>
      <patternFill patternType="solid">
        <fgColor theme="3" tint="0.799737540818506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45881527146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/>
      <top/>
      <bottom/>
      <diagonal style="thin">
        <color auto="1"/>
      </diagonal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/>
    <xf numFmtId="0" fontId="3" fillId="5" borderId="0" xfId="0" applyFont="1" applyFill="1" applyAlignment="1"/>
    <xf numFmtId="0" fontId="3" fillId="6" borderId="0" xfId="0" applyFont="1" applyFill="1" applyAlignment="1"/>
    <xf numFmtId="0" fontId="3" fillId="0" borderId="3" xfId="0" applyFont="1" applyBorder="1" applyAlignment="1">
      <alignment wrapText="1"/>
    </xf>
    <xf numFmtId="49" fontId="3" fillId="0" borderId="0" xfId="0" applyNumberFormat="1" applyFont="1" applyAlignment="1"/>
    <xf numFmtId="0" fontId="4" fillId="0" borderId="0" xfId="0" applyFont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0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0" fontId="3" fillId="0" borderId="0" xfId="1" applyNumberFormat="1" applyFont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1" fillId="4" borderId="2" xfId="0" applyFont="1" applyFill="1" applyBorder="1" applyAlignment="1">
      <alignment wrapText="1"/>
    </xf>
    <xf numFmtId="0" fontId="9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11" fillId="0" borderId="0" xfId="0" applyFont="1" applyAlignment="1">
      <alignment horizontal="left" vertical="center"/>
    </xf>
    <xf numFmtId="10" fontId="8" fillId="5" borderId="0" xfId="1" applyNumberFormat="1" applyFont="1" applyFill="1" applyAlignment="1">
      <alignment horizontal="left" vertical="center"/>
    </xf>
    <xf numFmtId="10" fontId="3" fillId="5" borderId="0" xfId="1" applyNumberFormat="1" applyFont="1" applyFill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176" fontId="3" fillId="5" borderId="0" xfId="0" applyNumberFormat="1" applyFont="1" applyFill="1" applyAlignment="1">
      <alignment horizontal="left" vertical="center"/>
    </xf>
    <xf numFmtId="176" fontId="8" fillId="5" borderId="0" xfId="0" applyNumberFormat="1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百分比" xfId="1" builtinId="5"/>
    <cellStyle name="常规" xfId="0" builtinId="0"/>
  </cellStyles>
  <dxfs count="19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188536</xdr:colOff>
      <xdr:row>3</xdr:row>
      <xdr:rowOff>426720</xdr:rowOff>
    </xdr:from>
    <xdr:to>
      <xdr:col>48</xdr:col>
      <xdr:colOff>387233</xdr:colOff>
      <xdr:row>25</xdr:row>
      <xdr:rowOff>67637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42285" y="1000125"/>
          <a:ext cx="6142355" cy="4029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AQ212"/>
  <sheetViews>
    <sheetView tabSelected="1" workbookViewId="0">
      <pane xSplit="1" ySplit="4" topLeftCell="AC5" activePane="bottomRight" state="frozen"/>
      <selection pane="topRight"/>
      <selection pane="bottomLeft"/>
      <selection pane="bottomRight" activeCell="AJ5" sqref="AJ5:AJ8"/>
    </sheetView>
  </sheetViews>
  <sheetFormatPr defaultColWidth="9" defaultRowHeight="16.5" x14ac:dyDescent="0.25"/>
  <cols>
    <col min="1" max="1" width="9" style="8"/>
    <col min="2" max="2" width="14.6328125" style="8" customWidth="1"/>
    <col min="3" max="3" width="19.6328125" style="8" customWidth="1"/>
    <col min="4" max="4" width="14.08984375" style="8" customWidth="1"/>
    <col min="5" max="5" width="21.7265625" style="8" customWidth="1"/>
    <col min="6" max="6" width="12.7265625" style="8" customWidth="1"/>
    <col min="7" max="7" width="28" style="8" customWidth="1"/>
    <col min="8" max="8" width="15.1796875" style="8" customWidth="1"/>
    <col min="9" max="9" width="9.08984375" style="8" customWidth="1"/>
    <col min="10" max="11" width="14.36328125" style="8" customWidth="1"/>
    <col min="12" max="14" width="9.6328125" style="8" customWidth="1"/>
    <col min="15" max="15" width="13.7265625" style="8" customWidth="1"/>
    <col min="16" max="16" width="11.90625" style="8" customWidth="1"/>
    <col min="17" max="17" width="20.453125" style="8" customWidth="1"/>
    <col min="18" max="20" width="9.6328125" style="8" customWidth="1"/>
    <col min="21" max="21" width="8.08984375" style="8" customWidth="1"/>
    <col min="22" max="22" width="6.54296875" style="8" customWidth="1"/>
    <col min="23" max="23" width="8.08984375" style="8" customWidth="1"/>
    <col min="24" max="24" width="6.54296875" style="8" customWidth="1"/>
    <col min="25" max="25" width="8.08984375" style="8" customWidth="1"/>
    <col min="26" max="26" width="6.54296875" style="8" customWidth="1"/>
    <col min="27" max="27" width="8.08984375" style="8" customWidth="1"/>
    <col min="28" max="28" width="6.453125" style="8" customWidth="1"/>
    <col min="29" max="30" width="6.54296875" style="8" customWidth="1"/>
    <col min="31" max="32" width="9" style="8"/>
    <col min="33" max="33" width="10.36328125" style="8" customWidth="1"/>
    <col min="34" max="34" width="9" style="8"/>
    <col min="35" max="35" width="12.6328125" style="8" customWidth="1"/>
    <col min="36" max="36" width="11.6328125" style="8" customWidth="1"/>
    <col min="37" max="16384" width="9" style="8"/>
  </cols>
  <sheetData>
    <row r="1" spans="1:36" x14ac:dyDescent="0.4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9" t="s">
        <v>0</v>
      </c>
      <c r="K1" s="29" t="s">
        <v>0</v>
      </c>
      <c r="L1" s="16"/>
      <c r="M1" s="16"/>
      <c r="N1" s="16"/>
      <c r="O1" s="32" t="s">
        <v>1</v>
      </c>
      <c r="P1" s="16" t="s">
        <v>2</v>
      </c>
      <c r="Q1" s="16" t="s">
        <v>3</v>
      </c>
      <c r="R1" s="16"/>
      <c r="S1" s="16"/>
      <c r="T1" s="16"/>
      <c r="W1" s="10" t="s">
        <v>4</v>
      </c>
    </row>
    <row r="2" spans="1:36" x14ac:dyDescent="0.4">
      <c r="A2" s="3" t="s">
        <v>5</v>
      </c>
      <c r="B2" s="3" t="s">
        <v>5</v>
      </c>
      <c r="C2" s="3" t="s">
        <v>5</v>
      </c>
      <c r="D2" s="3" t="s">
        <v>5</v>
      </c>
      <c r="E2" s="3" t="s">
        <v>5</v>
      </c>
      <c r="F2" s="3" t="s">
        <v>5</v>
      </c>
      <c r="G2" s="3" t="s">
        <v>6</v>
      </c>
      <c r="H2" s="3" t="s">
        <v>5</v>
      </c>
      <c r="I2" s="3" t="s">
        <v>5</v>
      </c>
      <c r="J2" s="30" t="s">
        <v>5</v>
      </c>
      <c r="K2" s="30" t="s">
        <v>5</v>
      </c>
      <c r="O2" s="18" t="s">
        <v>7</v>
      </c>
      <c r="W2" s="46" t="s">
        <v>8</v>
      </c>
      <c r="X2" s="46"/>
      <c r="Y2" s="46"/>
      <c r="Z2" s="46"/>
      <c r="AA2" s="46"/>
      <c r="AB2" s="46"/>
      <c r="AC2" s="46"/>
    </row>
    <row r="3" spans="1:36" x14ac:dyDescent="0.4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  <c r="I3" s="3" t="s">
        <v>17</v>
      </c>
      <c r="J3" s="30" t="s">
        <v>18</v>
      </c>
      <c r="K3" s="30" t="s">
        <v>19</v>
      </c>
      <c r="O3" s="10" t="s">
        <v>20</v>
      </c>
      <c r="P3" s="19">
        <v>0.5</v>
      </c>
      <c r="U3" s="35" t="s">
        <v>21</v>
      </c>
      <c r="V3" s="36"/>
      <c r="W3" s="35" t="s">
        <v>22</v>
      </c>
      <c r="X3" s="36"/>
      <c r="Y3" s="35" t="s">
        <v>23</v>
      </c>
      <c r="Z3" s="36"/>
      <c r="AA3" s="35" t="s">
        <v>24</v>
      </c>
      <c r="AB3" s="36"/>
      <c r="AC3" s="35" t="s">
        <v>25</v>
      </c>
      <c r="AD3" s="36"/>
      <c r="AG3" s="18" t="s">
        <v>26</v>
      </c>
      <c r="AH3" s="43"/>
    </row>
    <row r="4" spans="1:36" ht="42" customHeight="1" x14ac:dyDescent="0.4">
      <c r="A4" s="3" t="s">
        <v>27</v>
      </c>
      <c r="B4" s="5" t="s">
        <v>28</v>
      </c>
      <c r="C4" s="5" t="s">
        <v>29</v>
      </c>
      <c r="D4" s="6" t="s">
        <v>30</v>
      </c>
      <c r="E4" s="17" t="s">
        <v>31</v>
      </c>
      <c r="F4" s="17"/>
      <c r="G4" s="26" t="s">
        <v>32</v>
      </c>
      <c r="H4" s="26" t="s">
        <v>33</v>
      </c>
      <c r="I4" s="31" t="s">
        <v>34</v>
      </c>
      <c r="J4" s="17" t="s">
        <v>35</v>
      </c>
      <c r="K4" s="17" t="s">
        <v>36</v>
      </c>
      <c r="M4" s="20" t="s">
        <v>37</v>
      </c>
      <c r="N4" s="21"/>
      <c r="O4" s="22" t="s">
        <v>38</v>
      </c>
      <c r="P4" s="23" t="s">
        <v>39</v>
      </c>
      <c r="Q4" s="47" t="s">
        <v>40</v>
      </c>
      <c r="R4" s="48"/>
      <c r="S4" s="48"/>
      <c r="T4" s="21"/>
      <c r="U4" s="37" t="s">
        <v>41</v>
      </c>
      <c r="V4" s="38" t="s">
        <v>42</v>
      </c>
      <c r="W4" s="37" t="s">
        <v>41</v>
      </c>
      <c r="X4" s="38" t="s">
        <v>42</v>
      </c>
      <c r="Y4" s="37" t="s">
        <v>41</v>
      </c>
      <c r="Z4" s="38" t="s">
        <v>43</v>
      </c>
      <c r="AA4" s="37" t="s">
        <v>41</v>
      </c>
      <c r="AB4" s="38" t="s">
        <v>43</v>
      </c>
      <c r="AC4" s="37" t="s">
        <v>41</v>
      </c>
      <c r="AD4" s="38" t="s">
        <v>43</v>
      </c>
      <c r="AE4" s="23"/>
      <c r="AG4" s="44" t="s">
        <v>44</v>
      </c>
      <c r="AI4" s="49" t="s">
        <v>45</v>
      </c>
      <c r="AJ4" s="50"/>
    </row>
    <row r="5" spans="1:36" x14ac:dyDescent="0.25">
      <c r="A5" s="8">
        <v>1</v>
      </c>
      <c r="B5" s="8">
        <v>1</v>
      </c>
      <c r="C5" s="9">
        <v>0</v>
      </c>
      <c r="D5" s="8">
        <f>C31</f>
        <v>20000000</v>
      </c>
      <c r="E5" s="9">
        <v>0</v>
      </c>
      <c r="F5" s="8">
        <f>E6</f>
        <v>1000000</v>
      </c>
      <c r="G5" s="10" t="str">
        <f>"["&amp;W5*10000&amp;","&amp;Y5*10000&amp;","&amp;AA5*10000&amp;","&amp;AC5*10000&amp;"]"</f>
        <v>[10010,10010,10010,10010]</v>
      </c>
      <c r="H5" s="8">
        <f>AA5*10000</f>
        <v>10009.999999999998</v>
      </c>
      <c r="I5" s="8">
        <f>AG5*10000</f>
        <v>10358</v>
      </c>
      <c r="J5" s="8">
        <f t="shared" ref="J5:J68" si="0">O5*10000</f>
        <v>9884</v>
      </c>
      <c r="K5" s="8">
        <f>U5*10000</f>
        <v>10223</v>
      </c>
      <c r="L5" s="8">
        <f t="shared" ref="L5:L29" si="1">F5/100/90</f>
        <v>111.11111111111111</v>
      </c>
      <c r="M5" s="8">
        <v>0.96099999999999997</v>
      </c>
      <c r="O5" s="8">
        <f>ROUND(P5/$P$3,4)</f>
        <v>0.98839999999999995</v>
      </c>
      <c r="P5" s="24">
        <f>1-M5*$R$7/$R$9</f>
        <v>0.49421052631578954</v>
      </c>
      <c r="Q5" s="8" t="s">
        <v>46</v>
      </c>
      <c r="R5" s="9">
        <v>0.95</v>
      </c>
      <c r="U5" s="39">
        <f>ROUND($M5/(1*0.94),4)</f>
        <v>1.0223</v>
      </c>
      <c r="V5" s="40">
        <f>U5*0.96</f>
        <v>0.98140799999999995</v>
      </c>
      <c r="W5" s="39">
        <f>ROUND($M5/(1.2*0.8),4)</f>
        <v>1.0009999999999999</v>
      </c>
      <c r="X5" s="8">
        <f>W5*0.8</f>
        <v>0.80079999999999996</v>
      </c>
      <c r="Y5" s="39">
        <f>ROUND($M5/(1.5*0.64),4)</f>
        <v>1.0009999999999999</v>
      </c>
      <c r="Z5" s="8">
        <f>Y5*0.64</f>
        <v>0.64063999999999999</v>
      </c>
      <c r="AA5" s="8">
        <f>ROUND($M5/(2*0.48),4)</f>
        <v>1.0009999999999999</v>
      </c>
      <c r="AB5" s="8">
        <f>AA5*0.48</f>
        <v>0.48047999999999991</v>
      </c>
      <c r="AC5" s="8">
        <f>ROUND($M5/(2.4*0.4),4)</f>
        <v>1.0009999999999999</v>
      </c>
      <c r="AD5" s="8">
        <f>AC5*0.4</f>
        <v>0.40039999999999998</v>
      </c>
      <c r="AG5" s="8">
        <f>ROUND((M5*100*$AJ$8-$AJ$6)/($AJ$5-M5*100*$AJ$7),4)</f>
        <v>1.0358000000000001</v>
      </c>
      <c r="AI5" s="22" t="s">
        <v>47</v>
      </c>
      <c r="AJ5" s="22">
        <v>23215835120.788437</v>
      </c>
    </row>
    <row r="6" spans="1:36" ht="15" customHeight="1" x14ac:dyDescent="0.25">
      <c r="A6" s="8">
        <v>2</v>
      </c>
      <c r="B6" s="8">
        <v>1</v>
      </c>
      <c r="C6" s="8">
        <f t="shared" ref="C6:C30" si="2">C5</f>
        <v>0</v>
      </c>
      <c r="D6" s="8">
        <f t="shared" ref="D6:D69" si="3">C32</f>
        <v>20000000</v>
      </c>
      <c r="E6" s="25">
        <v>1000000</v>
      </c>
      <c r="F6" s="8">
        <f t="shared" ref="F6:F69" si="4">E7</f>
        <v>2000000</v>
      </c>
      <c r="G6" s="10" t="str">
        <f t="shared" ref="G6:G68" si="5">"["&amp;W6*10000&amp;","&amp;Y6*10000&amp;","&amp;AA6*10000&amp;","&amp;AC6*10000&amp;"]"</f>
        <v>[10021,10021,10021,10021]</v>
      </c>
      <c r="H6" s="8">
        <f t="shared" ref="H6:H69" si="6">AA6*10000</f>
        <v>10021</v>
      </c>
      <c r="I6" s="8">
        <f t="shared" ref="I6:I69" si="7">AG6*10000</f>
        <v>10391</v>
      </c>
      <c r="J6" s="8">
        <f t="shared" si="0"/>
        <v>9874</v>
      </c>
      <c r="K6" s="8">
        <f t="shared" ref="K6:K69" si="8">U6*10000</f>
        <v>10234</v>
      </c>
      <c r="L6" s="8">
        <f t="shared" si="1"/>
        <v>222.22222222222223</v>
      </c>
      <c r="M6" s="8">
        <v>0.96199999999999997</v>
      </c>
      <c r="O6" s="8">
        <f t="shared" ref="O6:O69" si="9">ROUND(P6/$P$3,4)</f>
        <v>0.98740000000000006</v>
      </c>
      <c r="P6" s="24">
        <f t="shared" ref="P6:P69" si="10">1-M6*$R$7/$R$9</f>
        <v>0.49368421052631573</v>
      </c>
      <c r="Q6" s="8" t="s">
        <v>48</v>
      </c>
      <c r="R6" s="8">
        <v>0.95</v>
      </c>
      <c r="U6" s="39">
        <f t="shared" ref="U6:U69" si="11">ROUND($M6/(1*0.94),4)</f>
        <v>1.0234000000000001</v>
      </c>
      <c r="V6" s="8">
        <f t="shared" ref="V6:V69" si="12">U6*0.96</f>
        <v>0.982464</v>
      </c>
      <c r="W6" s="39">
        <f t="shared" ref="W6:W62" si="13">ROUND($M6/(1.2*0.8),4)</f>
        <v>1.0021</v>
      </c>
      <c r="X6" s="8">
        <f t="shared" ref="X6:X69" si="14">W6*0.8</f>
        <v>0.80168000000000006</v>
      </c>
      <c r="Y6" s="39">
        <f t="shared" ref="Y6:Y69" si="15">ROUND($M6/(1.5*0.64),4)</f>
        <v>1.0021</v>
      </c>
      <c r="Z6" s="8">
        <f t="shared" ref="Z6:Z69" si="16">Y6*0.64</f>
        <v>0.64134400000000003</v>
      </c>
      <c r="AA6" s="8">
        <f t="shared" ref="AA6:AA69" si="17">ROUND($M6/(2*0.48),4)</f>
        <v>1.0021</v>
      </c>
      <c r="AB6" s="8">
        <f t="shared" ref="AB6:AB69" si="18">AA6*0.48</f>
        <v>0.48100799999999999</v>
      </c>
      <c r="AC6" s="8">
        <f t="shared" ref="AC6:AC69" si="19">ROUND($M6/(2.4*0.4),4)</f>
        <v>1.0021</v>
      </c>
      <c r="AD6" s="8">
        <f t="shared" ref="AD6:AD69" si="20">AC6*0.4</f>
        <v>0.40084000000000003</v>
      </c>
      <c r="AG6" s="8">
        <f t="shared" ref="AG6:AG68" si="21">ROUND((M6*100*$AJ$8-$AJ$6)/($AJ$5-M6*100*$AJ$7),4)</f>
        <v>1.0390999999999999</v>
      </c>
      <c r="AI6" s="22" t="s">
        <v>49</v>
      </c>
      <c r="AJ6" s="22">
        <v>6339940000</v>
      </c>
    </row>
    <row r="7" spans="1:36" x14ac:dyDescent="0.25">
      <c r="A7" s="8">
        <v>3</v>
      </c>
      <c r="B7" s="8">
        <v>1</v>
      </c>
      <c r="C7" s="8">
        <f t="shared" si="2"/>
        <v>0</v>
      </c>
      <c r="D7" s="8">
        <f t="shared" si="3"/>
        <v>20000000</v>
      </c>
      <c r="E7" s="25">
        <v>2000000</v>
      </c>
      <c r="F7" s="8">
        <f t="shared" si="4"/>
        <v>3000000</v>
      </c>
      <c r="G7" s="10" t="str">
        <f t="shared" si="5"/>
        <v>[10031,10031,10031,10031]</v>
      </c>
      <c r="H7" s="8">
        <f t="shared" si="6"/>
        <v>10031.000000000002</v>
      </c>
      <c r="I7" s="8">
        <f t="shared" si="7"/>
        <v>10424</v>
      </c>
      <c r="J7" s="8">
        <f t="shared" si="0"/>
        <v>9863</v>
      </c>
      <c r="K7" s="8">
        <f t="shared" si="8"/>
        <v>10245</v>
      </c>
      <c r="L7" s="8">
        <f t="shared" si="1"/>
        <v>333.33333333333331</v>
      </c>
      <c r="M7" s="8">
        <v>0.96299999999999997</v>
      </c>
      <c r="O7" s="8">
        <f t="shared" si="9"/>
        <v>0.98629999999999995</v>
      </c>
      <c r="P7" s="24">
        <f t="shared" si="10"/>
        <v>0.49315789473684213</v>
      </c>
      <c r="Q7" s="8" t="s">
        <v>50</v>
      </c>
      <c r="R7" s="8">
        <v>100</v>
      </c>
      <c r="U7" s="39">
        <f t="shared" si="11"/>
        <v>1.0245</v>
      </c>
      <c r="V7" s="8">
        <f t="shared" si="12"/>
        <v>0.98351999999999995</v>
      </c>
      <c r="W7" s="39">
        <f t="shared" si="13"/>
        <v>1.0031000000000001</v>
      </c>
      <c r="X7" s="8">
        <f t="shared" si="14"/>
        <v>0.80248000000000008</v>
      </c>
      <c r="Y7" s="39">
        <f t="shared" si="15"/>
        <v>1.0031000000000001</v>
      </c>
      <c r="Z7" s="8">
        <f t="shared" si="16"/>
        <v>0.64198400000000011</v>
      </c>
      <c r="AA7" s="8">
        <f t="shared" si="17"/>
        <v>1.0031000000000001</v>
      </c>
      <c r="AB7" s="8">
        <f t="shared" si="18"/>
        <v>0.48148800000000003</v>
      </c>
      <c r="AC7" s="8">
        <f t="shared" si="19"/>
        <v>1.0031000000000001</v>
      </c>
      <c r="AD7" s="8">
        <f t="shared" si="20"/>
        <v>0.40124000000000004</v>
      </c>
      <c r="AG7" s="8">
        <f t="shared" si="21"/>
        <v>1.0424</v>
      </c>
      <c r="AI7" s="22" t="s">
        <v>51</v>
      </c>
      <c r="AJ7" s="22">
        <v>142114422.32408881</v>
      </c>
    </row>
    <row r="8" spans="1:36" x14ac:dyDescent="0.25">
      <c r="A8" s="8">
        <v>4</v>
      </c>
      <c r="B8" s="8">
        <v>1</v>
      </c>
      <c r="C8" s="8">
        <f t="shared" si="2"/>
        <v>0</v>
      </c>
      <c r="D8" s="8">
        <f t="shared" si="3"/>
        <v>20000000</v>
      </c>
      <c r="E8" s="25">
        <v>3000000</v>
      </c>
      <c r="F8" s="8">
        <f t="shared" si="4"/>
        <v>4000000</v>
      </c>
      <c r="G8" s="10" t="str">
        <f t="shared" si="5"/>
        <v>[10042,10042,10042,10042]</v>
      </c>
      <c r="H8" s="8">
        <f t="shared" si="6"/>
        <v>10042</v>
      </c>
      <c r="I8" s="8">
        <f t="shared" si="7"/>
        <v>10458</v>
      </c>
      <c r="J8" s="8">
        <f t="shared" si="0"/>
        <v>9853</v>
      </c>
      <c r="K8" s="8">
        <f t="shared" si="8"/>
        <v>10255</v>
      </c>
      <c r="L8" s="8">
        <f t="shared" si="1"/>
        <v>444.44444444444446</v>
      </c>
      <c r="M8" s="8">
        <v>0.96399999999999997</v>
      </c>
      <c r="O8" s="8">
        <f t="shared" si="9"/>
        <v>0.98529999999999995</v>
      </c>
      <c r="P8" s="24">
        <f t="shared" si="10"/>
        <v>0.49263157894736842</v>
      </c>
      <c r="Q8" s="8" t="s">
        <v>52</v>
      </c>
      <c r="R8" s="8">
        <f>R7*2*(1-R6)</f>
        <v>10.000000000000009</v>
      </c>
      <c r="U8" s="39">
        <f t="shared" si="11"/>
        <v>1.0255000000000001</v>
      </c>
      <c r="V8" s="8">
        <f t="shared" si="12"/>
        <v>0.98448000000000002</v>
      </c>
      <c r="W8" s="39">
        <f t="shared" si="13"/>
        <v>1.0042</v>
      </c>
      <c r="X8" s="8">
        <f t="shared" si="14"/>
        <v>0.80336000000000007</v>
      </c>
      <c r="Y8" s="39">
        <f t="shared" si="15"/>
        <v>1.0042</v>
      </c>
      <c r="Z8" s="8">
        <f t="shared" si="16"/>
        <v>0.64268800000000004</v>
      </c>
      <c r="AA8" s="8">
        <f t="shared" si="17"/>
        <v>1.0042</v>
      </c>
      <c r="AB8" s="8">
        <f t="shared" si="18"/>
        <v>0.482016</v>
      </c>
      <c r="AC8" s="8">
        <f t="shared" si="19"/>
        <v>1.0042</v>
      </c>
      <c r="AD8" s="8">
        <f t="shared" si="20"/>
        <v>0.40168000000000004</v>
      </c>
      <c r="AG8" s="8">
        <f t="shared" si="21"/>
        <v>1.0458000000000001</v>
      </c>
      <c r="AI8" s="22" t="s">
        <v>53</v>
      </c>
      <c r="AJ8" s="22">
        <v>168999000</v>
      </c>
    </row>
    <row r="9" spans="1:36" x14ac:dyDescent="0.25">
      <c r="A9" s="8">
        <v>5</v>
      </c>
      <c r="B9" s="8">
        <v>1</v>
      </c>
      <c r="C9" s="8">
        <f t="shared" si="2"/>
        <v>0</v>
      </c>
      <c r="D9" s="8">
        <f t="shared" si="3"/>
        <v>20000000</v>
      </c>
      <c r="E9" s="25">
        <v>4000000</v>
      </c>
      <c r="F9" s="8">
        <f t="shared" si="4"/>
        <v>5000000</v>
      </c>
      <c r="G9" s="10" t="str">
        <f t="shared" si="5"/>
        <v>[10052,10052,10052,10052]</v>
      </c>
      <c r="H9" s="8">
        <f t="shared" si="6"/>
        <v>10052.000000000002</v>
      </c>
      <c r="I9" s="8">
        <f t="shared" si="7"/>
        <v>10491</v>
      </c>
      <c r="J9" s="8">
        <f t="shared" si="0"/>
        <v>9842</v>
      </c>
      <c r="K9" s="8">
        <f t="shared" si="8"/>
        <v>10266</v>
      </c>
      <c r="L9" s="8">
        <f t="shared" si="1"/>
        <v>555.55555555555554</v>
      </c>
      <c r="M9" s="8">
        <v>0.96499999999999997</v>
      </c>
      <c r="O9" s="8">
        <f t="shared" si="9"/>
        <v>0.98419999999999996</v>
      </c>
      <c r="P9" s="24">
        <f t="shared" si="10"/>
        <v>0.49210526315789471</v>
      </c>
      <c r="Q9" s="8" t="s">
        <v>54</v>
      </c>
      <c r="R9" s="8">
        <f>R7*2-R8</f>
        <v>190</v>
      </c>
      <c r="U9" s="39">
        <f t="shared" si="11"/>
        <v>1.0266</v>
      </c>
      <c r="V9" s="8">
        <f t="shared" si="12"/>
        <v>0.98553599999999997</v>
      </c>
      <c r="W9" s="39">
        <f t="shared" si="13"/>
        <v>1.0052000000000001</v>
      </c>
      <c r="X9" s="8">
        <f t="shared" si="14"/>
        <v>0.8041600000000001</v>
      </c>
      <c r="Y9" s="39">
        <f t="shared" si="15"/>
        <v>1.0052000000000001</v>
      </c>
      <c r="Z9" s="8">
        <f t="shared" si="16"/>
        <v>0.64332800000000012</v>
      </c>
      <c r="AA9" s="8">
        <f t="shared" si="17"/>
        <v>1.0052000000000001</v>
      </c>
      <c r="AB9" s="8">
        <f t="shared" si="18"/>
        <v>0.48249600000000004</v>
      </c>
      <c r="AC9" s="8">
        <f t="shared" si="19"/>
        <v>1.0052000000000001</v>
      </c>
      <c r="AD9" s="8">
        <f t="shared" si="20"/>
        <v>0.40208000000000005</v>
      </c>
      <c r="AG9" s="8">
        <f t="shared" si="21"/>
        <v>1.0490999999999999</v>
      </c>
    </row>
    <row r="10" spans="1:36" x14ac:dyDescent="0.25">
      <c r="A10" s="8">
        <v>6</v>
      </c>
      <c r="B10" s="8">
        <v>1</v>
      </c>
      <c r="C10" s="8">
        <f t="shared" si="2"/>
        <v>0</v>
      </c>
      <c r="D10" s="8">
        <f t="shared" si="3"/>
        <v>20000000</v>
      </c>
      <c r="E10" s="25">
        <v>5000000</v>
      </c>
      <c r="F10" s="8">
        <f t="shared" si="4"/>
        <v>6000000</v>
      </c>
      <c r="G10" s="10" t="str">
        <f t="shared" si="5"/>
        <v>[10063,10063,10063,10063]</v>
      </c>
      <c r="H10" s="8">
        <f t="shared" si="6"/>
        <v>10063</v>
      </c>
      <c r="I10" s="8">
        <f t="shared" si="7"/>
        <v>10525</v>
      </c>
      <c r="J10" s="8">
        <f t="shared" si="0"/>
        <v>9832</v>
      </c>
      <c r="K10" s="8">
        <f t="shared" si="8"/>
        <v>10277</v>
      </c>
      <c r="L10" s="8">
        <f t="shared" si="1"/>
        <v>666.66666666666663</v>
      </c>
      <c r="M10" s="8">
        <v>0.96599999999999997</v>
      </c>
      <c r="O10" s="8">
        <f t="shared" si="9"/>
        <v>0.98319999999999996</v>
      </c>
      <c r="P10" s="24">
        <f t="shared" si="10"/>
        <v>0.49157894736842112</v>
      </c>
      <c r="Q10" s="22" t="s">
        <v>55</v>
      </c>
      <c r="R10" s="24">
        <f>1-R5*R7/R9</f>
        <v>0.5</v>
      </c>
      <c r="U10" s="39">
        <f t="shared" si="11"/>
        <v>1.0277000000000001</v>
      </c>
      <c r="V10" s="8">
        <f t="shared" si="12"/>
        <v>0.98659200000000002</v>
      </c>
      <c r="W10" s="39">
        <f t="shared" si="13"/>
        <v>1.0063</v>
      </c>
      <c r="X10" s="8">
        <f t="shared" si="14"/>
        <v>0.80503999999999998</v>
      </c>
      <c r="Y10" s="39">
        <f t="shared" si="15"/>
        <v>1.0063</v>
      </c>
      <c r="Z10" s="8">
        <f t="shared" si="16"/>
        <v>0.64403200000000005</v>
      </c>
      <c r="AA10" s="8">
        <f t="shared" si="17"/>
        <v>1.0063</v>
      </c>
      <c r="AB10" s="8">
        <f t="shared" si="18"/>
        <v>0.48302399999999995</v>
      </c>
      <c r="AC10" s="8">
        <f t="shared" si="19"/>
        <v>1.0063</v>
      </c>
      <c r="AD10" s="8">
        <f t="shared" si="20"/>
        <v>0.40251999999999999</v>
      </c>
      <c r="AG10" s="8">
        <f t="shared" si="21"/>
        <v>1.0525</v>
      </c>
    </row>
    <row r="11" spans="1:36" x14ac:dyDescent="0.25">
      <c r="A11" s="8">
        <v>7</v>
      </c>
      <c r="B11" s="8">
        <v>1</v>
      </c>
      <c r="C11" s="8">
        <f t="shared" si="2"/>
        <v>0</v>
      </c>
      <c r="D11" s="8">
        <f t="shared" si="3"/>
        <v>20000000</v>
      </c>
      <c r="E11" s="25">
        <v>6000000</v>
      </c>
      <c r="F11" s="8">
        <f t="shared" si="4"/>
        <v>7000000</v>
      </c>
      <c r="G11" s="10" t="str">
        <f t="shared" si="5"/>
        <v>[10073,10073,10073,10073]</v>
      </c>
      <c r="H11" s="8">
        <f t="shared" si="6"/>
        <v>10073</v>
      </c>
      <c r="I11" s="8">
        <f t="shared" si="7"/>
        <v>10558</v>
      </c>
      <c r="J11" s="8">
        <f t="shared" si="0"/>
        <v>9821</v>
      </c>
      <c r="K11" s="8">
        <f t="shared" si="8"/>
        <v>10287</v>
      </c>
      <c r="L11" s="8">
        <f t="shared" si="1"/>
        <v>777.77777777777783</v>
      </c>
      <c r="M11" s="8">
        <v>0.96699999999999997</v>
      </c>
      <c r="O11" s="8">
        <f t="shared" si="9"/>
        <v>0.98209999999999997</v>
      </c>
      <c r="P11" s="24">
        <f t="shared" si="10"/>
        <v>0.49105263157894741</v>
      </c>
      <c r="U11" s="39">
        <f t="shared" si="11"/>
        <v>1.0286999999999999</v>
      </c>
      <c r="V11" s="8">
        <f t="shared" si="12"/>
        <v>0.98755199999999987</v>
      </c>
      <c r="W11" s="39">
        <f t="shared" si="13"/>
        <v>1.0073000000000001</v>
      </c>
      <c r="X11" s="8">
        <f t="shared" si="14"/>
        <v>0.80584000000000011</v>
      </c>
      <c r="Y11" s="39">
        <f t="shared" si="15"/>
        <v>1.0073000000000001</v>
      </c>
      <c r="Z11" s="8">
        <f t="shared" si="16"/>
        <v>0.64467200000000002</v>
      </c>
      <c r="AA11" s="8">
        <f t="shared" si="17"/>
        <v>1.0073000000000001</v>
      </c>
      <c r="AB11" s="8">
        <f t="shared" si="18"/>
        <v>0.48350400000000004</v>
      </c>
      <c r="AC11" s="8">
        <f t="shared" si="19"/>
        <v>1.0073000000000001</v>
      </c>
      <c r="AD11" s="8">
        <f t="shared" si="20"/>
        <v>0.40292000000000006</v>
      </c>
      <c r="AG11" s="8">
        <f t="shared" si="21"/>
        <v>1.0558000000000001</v>
      </c>
    </row>
    <row r="12" spans="1:36" x14ac:dyDescent="0.25">
      <c r="A12" s="8">
        <v>8</v>
      </c>
      <c r="B12" s="8">
        <v>1</v>
      </c>
      <c r="C12" s="8">
        <f t="shared" si="2"/>
        <v>0</v>
      </c>
      <c r="D12" s="8">
        <f t="shared" si="3"/>
        <v>20000000</v>
      </c>
      <c r="E12" s="25">
        <v>7000000</v>
      </c>
      <c r="F12" s="8">
        <f t="shared" si="4"/>
        <v>8000000</v>
      </c>
      <c r="G12" s="10" t="str">
        <f t="shared" si="5"/>
        <v>[10083,10083,10083,10083]</v>
      </c>
      <c r="H12" s="8">
        <f t="shared" si="6"/>
        <v>10083</v>
      </c>
      <c r="I12" s="8">
        <f t="shared" si="7"/>
        <v>10592</v>
      </c>
      <c r="J12" s="8">
        <f t="shared" si="0"/>
        <v>9811</v>
      </c>
      <c r="K12" s="8">
        <f t="shared" si="8"/>
        <v>10298</v>
      </c>
      <c r="L12" s="8">
        <f t="shared" si="1"/>
        <v>888.88888888888891</v>
      </c>
      <c r="M12" s="8">
        <v>0.96799999999999997</v>
      </c>
      <c r="O12" s="8">
        <f t="shared" si="9"/>
        <v>0.98109999999999997</v>
      </c>
      <c r="P12" s="24">
        <f t="shared" si="10"/>
        <v>0.4905263157894737</v>
      </c>
      <c r="U12" s="39">
        <f t="shared" si="11"/>
        <v>1.0298</v>
      </c>
      <c r="V12" s="8">
        <f t="shared" si="12"/>
        <v>0.98860800000000004</v>
      </c>
      <c r="W12" s="39">
        <f t="shared" si="13"/>
        <v>1.0083</v>
      </c>
      <c r="X12" s="8">
        <f t="shared" si="14"/>
        <v>0.80664000000000002</v>
      </c>
      <c r="Y12" s="39">
        <f t="shared" si="15"/>
        <v>1.0083</v>
      </c>
      <c r="Z12" s="8">
        <f t="shared" si="16"/>
        <v>0.645312</v>
      </c>
      <c r="AA12" s="8">
        <f t="shared" si="17"/>
        <v>1.0083</v>
      </c>
      <c r="AB12" s="8">
        <f t="shared" si="18"/>
        <v>0.48398399999999997</v>
      </c>
      <c r="AC12" s="8">
        <f t="shared" si="19"/>
        <v>1.0083</v>
      </c>
      <c r="AD12" s="8">
        <f t="shared" si="20"/>
        <v>0.40332000000000001</v>
      </c>
      <c r="AG12" s="8">
        <f t="shared" si="21"/>
        <v>1.0591999999999999</v>
      </c>
    </row>
    <row r="13" spans="1:36" x14ac:dyDescent="0.25">
      <c r="A13" s="8">
        <v>9</v>
      </c>
      <c r="B13" s="8">
        <v>1</v>
      </c>
      <c r="C13" s="8">
        <f t="shared" si="2"/>
        <v>0</v>
      </c>
      <c r="D13" s="8">
        <f t="shared" si="3"/>
        <v>20000000</v>
      </c>
      <c r="E13" s="25">
        <v>8000000</v>
      </c>
      <c r="F13" s="8">
        <f t="shared" si="4"/>
        <v>9000000</v>
      </c>
      <c r="G13" s="10" t="str">
        <f t="shared" si="5"/>
        <v>[10094,10094,10094,10094]</v>
      </c>
      <c r="H13" s="8">
        <f t="shared" si="6"/>
        <v>10094</v>
      </c>
      <c r="I13" s="8">
        <f t="shared" si="7"/>
        <v>10626</v>
      </c>
      <c r="J13" s="8">
        <f t="shared" si="0"/>
        <v>9800</v>
      </c>
      <c r="K13" s="8">
        <f t="shared" si="8"/>
        <v>10309</v>
      </c>
      <c r="L13" s="8">
        <f t="shared" si="1"/>
        <v>1000</v>
      </c>
      <c r="M13" s="8">
        <v>0.96899999999999997</v>
      </c>
      <c r="O13" s="8">
        <f t="shared" si="9"/>
        <v>0.98</v>
      </c>
      <c r="P13" s="24">
        <f t="shared" si="10"/>
        <v>0.49</v>
      </c>
      <c r="U13" s="39">
        <f t="shared" si="11"/>
        <v>1.0308999999999999</v>
      </c>
      <c r="V13" s="8">
        <f t="shared" si="12"/>
        <v>0.98966399999999988</v>
      </c>
      <c r="W13" s="39">
        <f t="shared" si="13"/>
        <v>1.0094000000000001</v>
      </c>
      <c r="X13" s="8">
        <f t="shared" si="14"/>
        <v>0.80752000000000013</v>
      </c>
      <c r="Y13" s="39">
        <f t="shared" si="15"/>
        <v>1.0094000000000001</v>
      </c>
      <c r="Z13" s="8">
        <f t="shared" si="16"/>
        <v>0.64601600000000003</v>
      </c>
      <c r="AA13" s="8">
        <f t="shared" si="17"/>
        <v>1.0094000000000001</v>
      </c>
      <c r="AB13" s="8">
        <f t="shared" si="18"/>
        <v>0.484512</v>
      </c>
      <c r="AC13" s="8">
        <f t="shared" si="19"/>
        <v>1.0094000000000001</v>
      </c>
      <c r="AD13" s="8">
        <f t="shared" si="20"/>
        <v>0.40376000000000006</v>
      </c>
      <c r="AG13" s="8">
        <f t="shared" si="21"/>
        <v>1.0626</v>
      </c>
    </row>
    <row r="14" spans="1:36" x14ac:dyDescent="0.25">
      <c r="A14" s="8">
        <v>10</v>
      </c>
      <c r="B14" s="8">
        <v>1</v>
      </c>
      <c r="C14" s="8">
        <f t="shared" si="2"/>
        <v>0</v>
      </c>
      <c r="D14" s="8">
        <f t="shared" si="3"/>
        <v>20000000</v>
      </c>
      <c r="E14" s="25">
        <v>9000000</v>
      </c>
      <c r="F14" s="8">
        <f t="shared" si="4"/>
        <v>10000000</v>
      </c>
      <c r="G14" s="10" t="str">
        <f t="shared" si="5"/>
        <v>[10104,10104,10104,10104]</v>
      </c>
      <c r="H14" s="8">
        <f t="shared" si="6"/>
        <v>10104</v>
      </c>
      <c r="I14" s="8">
        <f t="shared" si="7"/>
        <v>10660</v>
      </c>
      <c r="J14" s="8">
        <f t="shared" si="0"/>
        <v>9789</v>
      </c>
      <c r="K14" s="8">
        <f t="shared" si="8"/>
        <v>10319</v>
      </c>
      <c r="L14" s="8">
        <f t="shared" si="1"/>
        <v>1111.1111111111111</v>
      </c>
      <c r="M14" s="8">
        <v>0.97</v>
      </c>
      <c r="O14" s="8">
        <f t="shared" si="9"/>
        <v>0.97889999999999999</v>
      </c>
      <c r="P14" s="24">
        <f t="shared" si="10"/>
        <v>0.48947368421052628</v>
      </c>
      <c r="U14" s="39">
        <f t="shared" si="11"/>
        <v>1.0319</v>
      </c>
      <c r="V14" s="8">
        <f t="shared" si="12"/>
        <v>0.99062399999999995</v>
      </c>
      <c r="W14" s="39">
        <f t="shared" si="13"/>
        <v>1.0104</v>
      </c>
      <c r="X14" s="8">
        <f t="shared" si="14"/>
        <v>0.80832000000000004</v>
      </c>
      <c r="Y14" s="39">
        <f t="shared" si="15"/>
        <v>1.0104</v>
      </c>
      <c r="Z14" s="8">
        <f t="shared" si="16"/>
        <v>0.64665600000000001</v>
      </c>
      <c r="AA14" s="8">
        <f t="shared" si="17"/>
        <v>1.0104</v>
      </c>
      <c r="AB14" s="8">
        <f t="shared" si="18"/>
        <v>0.48499199999999998</v>
      </c>
      <c r="AC14" s="8">
        <f t="shared" si="19"/>
        <v>1.0104</v>
      </c>
      <c r="AD14" s="8">
        <f t="shared" si="20"/>
        <v>0.40416000000000002</v>
      </c>
      <c r="AG14" s="8">
        <f t="shared" si="21"/>
        <v>1.0660000000000001</v>
      </c>
    </row>
    <row r="15" spans="1:36" x14ac:dyDescent="0.25">
      <c r="A15" s="8">
        <v>11</v>
      </c>
      <c r="B15" s="8">
        <v>1</v>
      </c>
      <c r="C15" s="8">
        <f t="shared" si="2"/>
        <v>0</v>
      </c>
      <c r="D15" s="8">
        <f t="shared" si="3"/>
        <v>20000000</v>
      </c>
      <c r="E15" s="25">
        <v>10000000</v>
      </c>
      <c r="F15" s="8">
        <f t="shared" si="4"/>
        <v>11000000</v>
      </c>
      <c r="G15" s="10" t="str">
        <f t="shared" si="5"/>
        <v>[10115,10115,10115,10115]</v>
      </c>
      <c r="H15" s="8">
        <f t="shared" si="6"/>
        <v>10115</v>
      </c>
      <c r="I15" s="8">
        <f t="shared" si="7"/>
        <v>10693.999999999998</v>
      </c>
      <c r="J15" s="8">
        <f t="shared" si="0"/>
        <v>9779</v>
      </c>
      <c r="K15" s="8">
        <f t="shared" si="8"/>
        <v>10330</v>
      </c>
      <c r="L15" s="8">
        <f t="shared" si="1"/>
        <v>1222.2222222222222</v>
      </c>
      <c r="M15" s="8">
        <v>0.97099999999999997</v>
      </c>
      <c r="O15" s="8">
        <f t="shared" si="9"/>
        <v>0.97789999999999999</v>
      </c>
      <c r="P15" s="24">
        <f t="shared" si="10"/>
        <v>0.48894736842105269</v>
      </c>
      <c r="U15" s="39">
        <f t="shared" si="11"/>
        <v>1.0329999999999999</v>
      </c>
      <c r="V15" s="8">
        <f t="shared" si="12"/>
        <v>0.99167999999999989</v>
      </c>
      <c r="W15" s="39">
        <f t="shared" si="13"/>
        <v>1.0115000000000001</v>
      </c>
      <c r="X15" s="8">
        <f t="shared" si="14"/>
        <v>0.80920000000000014</v>
      </c>
      <c r="Y15" s="39">
        <f t="shared" si="15"/>
        <v>1.0115000000000001</v>
      </c>
      <c r="Z15" s="8">
        <f t="shared" si="16"/>
        <v>0.64736000000000005</v>
      </c>
      <c r="AA15" s="8">
        <f t="shared" si="17"/>
        <v>1.0115000000000001</v>
      </c>
      <c r="AB15" s="8">
        <f t="shared" si="18"/>
        <v>0.48552000000000001</v>
      </c>
      <c r="AC15" s="8">
        <f t="shared" si="19"/>
        <v>1.0115000000000001</v>
      </c>
      <c r="AD15" s="8">
        <f t="shared" si="20"/>
        <v>0.40460000000000007</v>
      </c>
      <c r="AG15" s="8">
        <f t="shared" si="21"/>
        <v>1.0693999999999999</v>
      </c>
    </row>
    <row r="16" spans="1:36" x14ac:dyDescent="0.25">
      <c r="A16" s="8">
        <v>12</v>
      </c>
      <c r="B16" s="8">
        <v>1</v>
      </c>
      <c r="C16" s="8">
        <f t="shared" si="2"/>
        <v>0</v>
      </c>
      <c r="D16" s="8">
        <f t="shared" si="3"/>
        <v>20000000</v>
      </c>
      <c r="E16" s="25">
        <v>11000000</v>
      </c>
      <c r="F16" s="8">
        <f t="shared" si="4"/>
        <v>12000000</v>
      </c>
      <c r="G16" s="10" t="str">
        <f t="shared" si="5"/>
        <v>[10125,10125,10125,10125]</v>
      </c>
      <c r="H16" s="8">
        <f t="shared" si="6"/>
        <v>10125</v>
      </c>
      <c r="I16" s="8">
        <f t="shared" si="7"/>
        <v>10728</v>
      </c>
      <c r="J16" s="8">
        <f t="shared" si="0"/>
        <v>9768</v>
      </c>
      <c r="K16" s="8">
        <f t="shared" si="8"/>
        <v>10340</v>
      </c>
      <c r="L16" s="8">
        <f t="shared" si="1"/>
        <v>1333.3333333333333</v>
      </c>
      <c r="M16" s="8">
        <v>0.97199999999999998</v>
      </c>
      <c r="O16" s="8">
        <f t="shared" si="9"/>
        <v>0.9768</v>
      </c>
      <c r="P16" s="24">
        <f t="shared" si="10"/>
        <v>0.48842105263157898</v>
      </c>
      <c r="U16" s="39">
        <f t="shared" si="11"/>
        <v>1.034</v>
      </c>
      <c r="V16" s="8">
        <f t="shared" si="12"/>
        <v>0.99263999999999997</v>
      </c>
      <c r="W16" s="39">
        <f t="shared" si="13"/>
        <v>1.0125</v>
      </c>
      <c r="X16" s="8">
        <f t="shared" si="14"/>
        <v>0.81</v>
      </c>
      <c r="Y16" s="39">
        <f t="shared" si="15"/>
        <v>1.0125</v>
      </c>
      <c r="Z16" s="8">
        <f t="shared" si="16"/>
        <v>0.64800000000000002</v>
      </c>
      <c r="AA16" s="8">
        <f t="shared" si="17"/>
        <v>1.0125</v>
      </c>
      <c r="AB16" s="8">
        <f t="shared" si="18"/>
        <v>0.48599999999999999</v>
      </c>
      <c r="AC16" s="8">
        <f t="shared" si="19"/>
        <v>1.0125</v>
      </c>
      <c r="AD16" s="8">
        <f t="shared" si="20"/>
        <v>0.40500000000000003</v>
      </c>
      <c r="AG16" s="8">
        <f t="shared" si="21"/>
        <v>1.0728</v>
      </c>
    </row>
    <row r="17" spans="1:33" x14ac:dyDescent="0.25">
      <c r="A17" s="8">
        <v>13</v>
      </c>
      <c r="B17" s="8">
        <v>1</v>
      </c>
      <c r="C17" s="8">
        <f t="shared" si="2"/>
        <v>0</v>
      </c>
      <c r="D17" s="8">
        <f t="shared" si="3"/>
        <v>20000000</v>
      </c>
      <c r="E17" s="25">
        <v>12000000</v>
      </c>
      <c r="F17" s="8">
        <f t="shared" si="4"/>
        <v>13000000</v>
      </c>
      <c r="G17" s="10" t="str">
        <f t="shared" si="5"/>
        <v>[10135,10135,10135,10135]</v>
      </c>
      <c r="H17" s="8">
        <f t="shared" si="6"/>
        <v>10135</v>
      </c>
      <c r="I17" s="8">
        <f t="shared" si="7"/>
        <v>10762</v>
      </c>
      <c r="J17" s="8">
        <f t="shared" si="0"/>
        <v>9758</v>
      </c>
      <c r="K17" s="8">
        <f t="shared" si="8"/>
        <v>10351</v>
      </c>
      <c r="L17" s="8">
        <f t="shared" si="1"/>
        <v>1444.4444444444443</v>
      </c>
      <c r="M17" s="8">
        <v>0.97299999999999998</v>
      </c>
      <c r="O17" s="8">
        <f t="shared" si="9"/>
        <v>0.9758</v>
      </c>
      <c r="P17" s="24">
        <f t="shared" si="10"/>
        <v>0.48789473684210527</v>
      </c>
      <c r="U17" s="39">
        <f t="shared" si="11"/>
        <v>1.0350999999999999</v>
      </c>
      <c r="V17" s="8">
        <f t="shared" si="12"/>
        <v>0.99369599999999991</v>
      </c>
      <c r="W17" s="39">
        <f t="shared" si="13"/>
        <v>1.0135000000000001</v>
      </c>
      <c r="X17" s="8">
        <f t="shared" si="14"/>
        <v>0.81080000000000008</v>
      </c>
      <c r="Y17" s="39">
        <f t="shared" si="15"/>
        <v>1.0135000000000001</v>
      </c>
      <c r="Z17" s="8">
        <f t="shared" si="16"/>
        <v>0.64864000000000011</v>
      </c>
      <c r="AA17" s="8">
        <f t="shared" si="17"/>
        <v>1.0135000000000001</v>
      </c>
      <c r="AB17" s="8">
        <f t="shared" si="18"/>
        <v>0.48648000000000002</v>
      </c>
      <c r="AC17" s="8">
        <f t="shared" si="19"/>
        <v>1.0135000000000001</v>
      </c>
      <c r="AD17" s="8">
        <f t="shared" si="20"/>
        <v>0.40540000000000004</v>
      </c>
      <c r="AG17" s="8">
        <f t="shared" si="21"/>
        <v>1.0762</v>
      </c>
    </row>
    <row r="18" spans="1:33" x14ac:dyDescent="0.25">
      <c r="A18" s="8">
        <v>14</v>
      </c>
      <c r="B18" s="8">
        <v>1</v>
      </c>
      <c r="C18" s="8">
        <f t="shared" si="2"/>
        <v>0</v>
      </c>
      <c r="D18" s="8">
        <f t="shared" si="3"/>
        <v>20000000</v>
      </c>
      <c r="E18" s="25">
        <v>13000000</v>
      </c>
      <c r="F18" s="8">
        <f t="shared" si="4"/>
        <v>14000000</v>
      </c>
      <c r="G18" s="10" t="str">
        <f t="shared" si="5"/>
        <v>[10146,10146,10146,10146]</v>
      </c>
      <c r="H18" s="8">
        <f t="shared" si="6"/>
        <v>10146</v>
      </c>
      <c r="I18" s="8">
        <f t="shared" si="7"/>
        <v>10797.000000000002</v>
      </c>
      <c r="J18" s="8">
        <f t="shared" si="0"/>
        <v>9747</v>
      </c>
      <c r="K18" s="8">
        <f t="shared" si="8"/>
        <v>10362</v>
      </c>
      <c r="L18" s="8">
        <f t="shared" si="1"/>
        <v>1555.5555555555557</v>
      </c>
      <c r="M18" s="8">
        <v>0.97399999999999998</v>
      </c>
      <c r="O18" s="8">
        <f t="shared" si="9"/>
        <v>0.97470000000000001</v>
      </c>
      <c r="P18" s="24">
        <f t="shared" si="10"/>
        <v>0.48736842105263167</v>
      </c>
      <c r="U18" s="39">
        <f t="shared" si="11"/>
        <v>1.0362</v>
      </c>
      <c r="V18" s="8">
        <f t="shared" si="12"/>
        <v>0.99475199999999997</v>
      </c>
      <c r="W18" s="39">
        <f t="shared" si="13"/>
        <v>1.0145999999999999</v>
      </c>
      <c r="X18" s="8">
        <f t="shared" si="14"/>
        <v>0.81167999999999996</v>
      </c>
      <c r="Y18" s="39">
        <f t="shared" si="15"/>
        <v>1.0145999999999999</v>
      </c>
      <c r="Z18" s="8">
        <f t="shared" si="16"/>
        <v>0.64934400000000003</v>
      </c>
      <c r="AA18" s="8">
        <f t="shared" si="17"/>
        <v>1.0145999999999999</v>
      </c>
      <c r="AB18" s="8">
        <f t="shared" si="18"/>
        <v>0.48700799999999994</v>
      </c>
      <c r="AC18" s="8">
        <f t="shared" si="19"/>
        <v>1.0145999999999999</v>
      </c>
      <c r="AD18" s="8">
        <f t="shared" si="20"/>
        <v>0.40583999999999998</v>
      </c>
      <c r="AG18" s="8">
        <f t="shared" si="21"/>
        <v>1.0797000000000001</v>
      </c>
    </row>
    <row r="19" spans="1:33" x14ac:dyDescent="0.25">
      <c r="A19" s="8">
        <v>15</v>
      </c>
      <c r="B19" s="8">
        <v>1</v>
      </c>
      <c r="C19" s="8">
        <f t="shared" si="2"/>
        <v>0</v>
      </c>
      <c r="D19" s="8">
        <f t="shared" si="3"/>
        <v>20000000</v>
      </c>
      <c r="E19" s="25">
        <v>14000000</v>
      </c>
      <c r="F19" s="8">
        <f t="shared" si="4"/>
        <v>15000000</v>
      </c>
      <c r="G19" s="10" t="str">
        <f t="shared" si="5"/>
        <v>[10156,10156,10156,10156]</v>
      </c>
      <c r="H19" s="8">
        <f t="shared" si="6"/>
        <v>10156</v>
      </c>
      <c r="I19" s="8">
        <f t="shared" si="7"/>
        <v>10831</v>
      </c>
      <c r="J19" s="8">
        <f t="shared" si="0"/>
        <v>9737</v>
      </c>
      <c r="K19" s="8">
        <f t="shared" si="8"/>
        <v>10371.999999999998</v>
      </c>
      <c r="L19" s="8">
        <f t="shared" si="1"/>
        <v>1666.6666666666667</v>
      </c>
      <c r="M19" s="8">
        <v>0.97499999999999998</v>
      </c>
      <c r="O19" s="8">
        <f t="shared" si="9"/>
        <v>0.97370000000000001</v>
      </c>
      <c r="P19" s="24">
        <f t="shared" si="10"/>
        <v>0.48684210526315785</v>
      </c>
      <c r="U19" s="39">
        <f t="shared" si="11"/>
        <v>1.0371999999999999</v>
      </c>
      <c r="V19" s="8">
        <f t="shared" si="12"/>
        <v>0.99571199999999982</v>
      </c>
      <c r="W19" s="39">
        <f t="shared" si="13"/>
        <v>1.0156000000000001</v>
      </c>
      <c r="X19" s="8">
        <f t="shared" si="14"/>
        <v>0.81248000000000009</v>
      </c>
      <c r="Y19" s="39">
        <f t="shared" si="15"/>
        <v>1.0156000000000001</v>
      </c>
      <c r="Z19" s="8">
        <f t="shared" si="16"/>
        <v>0.64998400000000001</v>
      </c>
      <c r="AA19" s="8">
        <f t="shared" si="17"/>
        <v>1.0156000000000001</v>
      </c>
      <c r="AB19" s="8">
        <f t="shared" si="18"/>
        <v>0.48748800000000003</v>
      </c>
      <c r="AC19" s="8">
        <f t="shared" si="19"/>
        <v>1.0156000000000001</v>
      </c>
      <c r="AD19" s="8">
        <f t="shared" si="20"/>
        <v>0.40624000000000005</v>
      </c>
      <c r="AG19" s="8">
        <f t="shared" si="21"/>
        <v>1.0831</v>
      </c>
    </row>
    <row r="20" spans="1:33" x14ac:dyDescent="0.25">
      <c r="A20" s="8">
        <v>16</v>
      </c>
      <c r="B20" s="8">
        <v>1</v>
      </c>
      <c r="C20" s="8">
        <f t="shared" si="2"/>
        <v>0</v>
      </c>
      <c r="D20" s="8">
        <f t="shared" si="3"/>
        <v>20000000</v>
      </c>
      <c r="E20" s="25">
        <v>15000000</v>
      </c>
      <c r="F20" s="8">
        <f t="shared" si="4"/>
        <v>16000000</v>
      </c>
      <c r="G20" s="10" t="str">
        <f t="shared" si="5"/>
        <v>[10167,10167,10167,10167]</v>
      </c>
      <c r="H20" s="8">
        <f t="shared" si="6"/>
        <v>10167</v>
      </c>
      <c r="I20" s="8">
        <f t="shared" si="7"/>
        <v>10866</v>
      </c>
      <c r="J20" s="8">
        <f t="shared" si="0"/>
        <v>9726</v>
      </c>
      <c r="K20" s="8">
        <f t="shared" si="8"/>
        <v>10383</v>
      </c>
      <c r="L20" s="8">
        <f t="shared" si="1"/>
        <v>1777.7777777777778</v>
      </c>
      <c r="M20" s="8">
        <v>0.97599999999999998</v>
      </c>
      <c r="O20" s="8">
        <f t="shared" si="9"/>
        <v>0.97260000000000002</v>
      </c>
      <c r="P20" s="24">
        <f t="shared" si="10"/>
        <v>0.48631578947368426</v>
      </c>
      <c r="U20" s="39">
        <f t="shared" si="11"/>
        <v>1.0383</v>
      </c>
      <c r="V20" s="8">
        <f t="shared" si="12"/>
        <v>0.99676799999999999</v>
      </c>
      <c r="W20" s="39">
        <f t="shared" si="13"/>
        <v>1.0166999999999999</v>
      </c>
      <c r="X20" s="8">
        <f t="shared" si="14"/>
        <v>0.81335999999999997</v>
      </c>
      <c r="Y20" s="39">
        <f t="shared" si="15"/>
        <v>1.0166999999999999</v>
      </c>
      <c r="Z20" s="8">
        <f t="shared" si="16"/>
        <v>0.65068799999999993</v>
      </c>
      <c r="AA20" s="8">
        <f t="shared" si="17"/>
        <v>1.0166999999999999</v>
      </c>
      <c r="AB20" s="8">
        <f t="shared" si="18"/>
        <v>0.48801599999999995</v>
      </c>
      <c r="AC20" s="8">
        <f t="shared" si="19"/>
        <v>1.0166999999999999</v>
      </c>
      <c r="AD20" s="8">
        <f t="shared" si="20"/>
        <v>0.40667999999999999</v>
      </c>
      <c r="AG20" s="8">
        <f t="shared" si="21"/>
        <v>1.0866</v>
      </c>
    </row>
    <row r="21" spans="1:33" x14ac:dyDescent="0.25">
      <c r="A21" s="8">
        <v>17</v>
      </c>
      <c r="B21" s="8">
        <v>1</v>
      </c>
      <c r="C21" s="8">
        <f t="shared" si="2"/>
        <v>0</v>
      </c>
      <c r="D21" s="8">
        <f t="shared" si="3"/>
        <v>20000000</v>
      </c>
      <c r="E21" s="25">
        <v>16000000</v>
      </c>
      <c r="F21" s="8">
        <f t="shared" si="4"/>
        <v>17000000</v>
      </c>
      <c r="G21" s="10" t="str">
        <f t="shared" si="5"/>
        <v>[10167,10177,10177,10177]</v>
      </c>
      <c r="H21" s="8">
        <f t="shared" si="6"/>
        <v>10177</v>
      </c>
      <c r="I21" s="8">
        <f t="shared" si="7"/>
        <v>10900</v>
      </c>
      <c r="J21" s="8">
        <f t="shared" si="0"/>
        <v>9716</v>
      </c>
      <c r="K21" s="8">
        <f t="shared" si="8"/>
        <v>10394.000000000002</v>
      </c>
      <c r="L21" s="8">
        <f t="shared" si="1"/>
        <v>1888.8888888888889</v>
      </c>
      <c r="M21" s="8">
        <v>0.97699999999999998</v>
      </c>
      <c r="O21" s="8">
        <f t="shared" si="9"/>
        <v>0.97160000000000002</v>
      </c>
      <c r="P21" s="24">
        <f t="shared" si="10"/>
        <v>0.48578947368421055</v>
      </c>
      <c r="U21" s="39">
        <f t="shared" si="11"/>
        <v>1.0394000000000001</v>
      </c>
      <c r="V21" s="8">
        <f t="shared" si="12"/>
        <v>0.99782400000000004</v>
      </c>
      <c r="W21" s="41">
        <f>W20</f>
        <v>1.0166999999999999</v>
      </c>
      <c r="X21" s="8">
        <f t="shared" si="14"/>
        <v>0.81335999999999997</v>
      </c>
      <c r="Y21" s="39">
        <f t="shared" si="15"/>
        <v>1.0177</v>
      </c>
      <c r="Z21" s="8">
        <f t="shared" si="16"/>
        <v>0.65132800000000002</v>
      </c>
      <c r="AA21" s="8">
        <f t="shared" si="17"/>
        <v>1.0177</v>
      </c>
      <c r="AB21" s="8">
        <f t="shared" si="18"/>
        <v>0.48849599999999999</v>
      </c>
      <c r="AC21" s="8">
        <f t="shared" si="19"/>
        <v>1.0177</v>
      </c>
      <c r="AD21" s="8">
        <f t="shared" si="20"/>
        <v>0.40708000000000005</v>
      </c>
      <c r="AG21" s="8">
        <f t="shared" si="21"/>
        <v>1.0900000000000001</v>
      </c>
    </row>
    <row r="22" spans="1:33" x14ac:dyDescent="0.25">
      <c r="A22" s="8">
        <v>18</v>
      </c>
      <c r="B22" s="8">
        <v>1</v>
      </c>
      <c r="C22" s="8">
        <f t="shared" si="2"/>
        <v>0</v>
      </c>
      <c r="D22" s="8">
        <f t="shared" si="3"/>
        <v>20000000</v>
      </c>
      <c r="E22" s="25">
        <v>17000000</v>
      </c>
      <c r="F22" s="8">
        <f t="shared" si="4"/>
        <v>18000000</v>
      </c>
      <c r="G22" s="10" t="str">
        <f t="shared" si="5"/>
        <v>[10167,10188,10188,10188]</v>
      </c>
      <c r="H22" s="8">
        <f t="shared" si="6"/>
        <v>10188</v>
      </c>
      <c r="I22" s="8">
        <f t="shared" si="7"/>
        <v>10935</v>
      </c>
      <c r="J22" s="8">
        <f t="shared" si="0"/>
        <v>9705</v>
      </c>
      <c r="K22" s="8">
        <f t="shared" si="8"/>
        <v>10404</v>
      </c>
      <c r="L22" s="8">
        <f t="shared" si="1"/>
        <v>2000</v>
      </c>
      <c r="M22" s="8">
        <v>0.97799999999999998</v>
      </c>
      <c r="O22" s="8">
        <f t="shared" si="9"/>
        <v>0.97050000000000003</v>
      </c>
      <c r="P22" s="24">
        <f t="shared" si="10"/>
        <v>0.48526315789473684</v>
      </c>
      <c r="U22" s="39">
        <f t="shared" si="11"/>
        <v>1.0404</v>
      </c>
      <c r="V22" s="8">
        <f t="shared" si="12"/>
        <v>0.99878400000000001</v>
      </c>
      <c r="W22" s="41">
        <f t="shared" ref="W22:W30" si="22">W21</f>
        <v>1.0166999999999999</v>
      </c>
      <c r="X22" s="8">
        <f t="shared" si="14"/>
        <v>0.81335999999999997</v>
      </c>
      <c r="Y22" s="39">
        <f t="shared" si="15"/>
        <v>1.0187999999999999</v>
      </c>
      <c r="Z22" s="8">
        <f t="shared" si="16"/>
        <v>0.65203199999999994</v>
      </c>
      <c r="AA22" s="8">
        <f t="shared" si="17"/>
        <v>1.0187999999999999</v>
      </c>
      <c r="AB22" s="8">
        <f t="shared" si="18"/>
        <v>0.48902399999999996</v>
      </c>
      <c r="AC22" s="8">
        <f t="shared" si="19"/>
        <v>1.0187999999999999</v>
      </c>
      <c r="AD22" s="8">
        <f t="shared" si="20"/>
        <v>0.40751999999999999</v>
      </c>
      <c r="AG22" s="8">
        <f t="shared" si="21"/>
        <v>1.0934999999999999</v>
      </c>
    </row>
    <row r="23" spans="1:33" x14ac:dyDescent="0.25">
      <c r="A23" s="8">
        <v>19</v>
      </c>
      <c r="B23" s="8">
        <v>1</v>
      </c>
      <c r="C23" s="8">
        <f t="shared" si="2"/>
        <v>0</v>
      </c>
      <c r="D23" s="8">
        <f t="shared" si="3"/>
        <v>20000000</v>
      </c>
      <c r="E23" s="25">
        <v>18000000</v>
      </c>
      <c r="F23" s="8">
        <f t="shared" si="4"/>
        <v>19000000</v>
      </c>
      <c r="G23" s="10" t="str">
        <f t="shared" si="5"/>
        <v>[10167,10198,10198,10198]</v>
      </c>
      <c r="H23" s="8">
        <f t="shared" si="6"/>
        <v>10198</v>
      </c>
      <c r="I23" s="8">
        <f t="shared" si="7"/>
        <v>10970</v>
      </c>
      <c r="J23" s="8">
        <f t="shared" si="0"/>
        <v>9695</v>
      </c>
      <c r="K23" s="8">
        <f t="shared" si="8"/>
        <v>10415.000000000002</v>
      </c>
      <c r="L23" s="8">
        <f t="shared" si="1"/>
        <v>2111.1111111111113</v>
      </c>
      <c r="M23" s="8">
        <v>0.97899999999999998</v>
      </c>
      <c r="O23" s="8">
        <f t="shared" si="9"/>
        <v>0.96950000000000003</v>
      </c>
      <c r="P23" s="24">
        <f t="shared" si="10"/>
        <v>0.48473684210526324</v>
      </c>
      <c r="U23" s="39">
        <f t="shared" si="11"/>
        <v>1.0415000000000001</v>
      </c>
      <c r="V23" s="8">
        <f t="shared" si="12"/>
        <v>0.99984000000000006</v>
      </c>
      <c r="W23" s="41">
        <f t="shared" si="22"/>
        <v>1.0166999999999999</v>
      </c>
      <c r="X23" s="8">
        <f t="shared" si="14"/>
        <v>0.81335999999999997</v>
      </c>
      <c r="Y23" s="39">
        <f t="shared" si="15"/>
        <v>1.0198</v>
      </c>
      <c r="Z23" s="8">
        <f t="shared" si="16"/>
        <v>0.65267200000000003</v>
      </c>
      <c r="AA23" s="8">
        <f t="shared" si="17"/>
        <v>1.0198</v>
      </c>
      <c r="AB23" s="8">
        <f t="shared" si="18"/>
        <v>0.48950399999999999</v>
      </c>
      <c r="AC23" s="8">
        <f t="shared" si="19"/>
        <v>1.0198</v>
      </c>
      <c r="AD23" s="8">
        <f t="shared" si="20"/>
        <v>0.40792000000000006</v>
      </c>
      <c r="AG23" s="8">
        <f t="shared" si="21"/>
        <v>1.097</v>
      </c>
    </row>
    <row r="24" spans="1:33" x14ac:dyDescent="0.25">
      <c r="A24" s="8">
        <v>20</v>
      </c>
      <c r="B24" s="8">
        <v>1</v>
      </c>
      <c r="C24" s="8">
        <f t="shared" si="2"/>
        <v>0</v>
      </c>
      <c r="D24" s="8">
        <f t="shared" si="3"/>
        <v>20000000</v>
      </c>
      <c r="E24" s="25">
        <v>19000000</v>
      </c>
      <c r="F24" s="8">
        <f t="shared" si="4"/>
        <v>20000000</v>
      </c>
      <c r="G24" s="10" t="str">
        <f t="shared" si="5"/>
        <v>[10167,10208,10208,10208]</v>
      </c>
      <c r="H24" s="8">
        <f t="shared" si="6"/>
        <v>10208</v>
      </c>
      <c r="I24" s="8">
        <f t="shared" si="7"/>
        <v>11005</v>
      </c>
      <c r="J24" s="8">
        <f t="shared" si="0"/>
        <v>9684</v>
      </c>
      <c r="K24" s="8">
        <f t="shared" si="8"/>
        <v>10426</v>
      </c>
      <c r="L24" s="8">
        <f t="shared" si="1"/>
        <v>2222.2222222222222</v>
      </c>
      <c r="M24" s="8">
        <v>0.98</v>
      </c>
      <c r="O24" s="8">
        <f t="shared" si="9"/>
        <v>0.96840000000000004</v>
      </c>
      <c r="P24" s="24">
        <f t="shared" si="10"/>
        <v>0.48421052631578942</v>
      </c>
      <c r="U24" s="39">
        <f t="shared" si="11"/>
        <v>1.0426</v>
      </c>
      <c r="V24" s="8">
        <f t="shared" si="12"/>
        <v>1.000896</v>
      </c>
      <c r="W24" s="41">
        <f t="shared" si="22"/>
        <v>1.0166999999999999</v>
      </c>
      <c r="X24" s="8">
        <f t="shared" si="14"/>
        <v>0.81335999999999997</v>
      </c>
      <c r="Y24" s="39">
        <f t="shared" si="15"/>
        <v>1.0207999999999999</v>
      </c>
      <c r="Z24" s="8">
        <f t="shared" si="16"/>
        <v>0.653312</v>
      </c>
      <c r="AA24" s="8">
        <f t="shared" si="17"/>
        <v>1.0207999999999999</v>
      </c>
      <c r="AB24" s="8">
        <f t="shared" si="18"/>
        <v>0.48998399999999998</v>
      </c>
      <c r="AC24" s="8">
        <f t="shared" si="19"/>
        <v>1.0207999999999999</v>
      </c>
      <c r="AD24" s="8">
        <f t="shared" si="20"/>
        <v>0.40832000000000002</v>
      </c>
      <c r="AG24" s="8">
        <f t="shared" si="21"/>
        <v>1.1005</v>
      </c>
    </row>
    <row r="25" spans="1:33" x14ac:dyDescent="0.25">
      <c r="A25" s="8">
        <v>21</v>
      </c>
      <c r="B25" s="8">
        <v>1</v>
      </c>
      <c r="C25" s="8">
        <f t="shared" si="2"/>
        <v>0</v>
      </c>
      <c r="D25" s="8">
        <f t="shared" si="3"/>
        <v>20000000</v>
      </c>
      <c r="E25" s="25">
        <v>20000000</v>
      </c>
      <c r="F25" s="8">
        <f t="shared" si="4"/>
        <v>21000000</v>
      </c>
      <c r="G25" s="10" t="str">
        <f t="shared" si="5"/>
        <v>[10167,10219,10219,10219]</v>
      </c>
      <c r="H25" s="8">
        <f t="shared" si="6"/>
        <v>10219</v>
      </c>
      <c r="I25" s="8">
        <f t="shared" si="7"/>
        <v>11040.000000000002</v>
      </c>
      <c r="J25" s="8">
        <f t="shared" si="0"/>
        <v>9674</v>
      </c>
      <c r="K25" s="8">
        <f t="shared" si="8"/>
        <v>10436</v>
      </c>
      <c r="L25" s="8">
        <f t="shared" si="1"/>
        <v>2333.3333333333335</v>
      </c>
      <c r="M25" s="8">
        <v>0.98099999999999998</v>
      </c>
      <c r="O25" s="8">
        <f t="shared" si="9"/>
        <v>0.96740000000000004</v>
      </c>
      <c r="P25" s="24">
        <f t="shared" si="10"/>
        <v>0.48368421052631583</v>
      </c>
      <c r="U25" s="39">
        <f t="shared" si="11"/>
        <v>1.0436000000000001</v>
      </c>
      <c r="V25" s="8">
        <f t="shared" si="12"/>
        <v>1.0018560000000001</v>
      </c>
      <c r="W25" s="41">
        <f t="shared" si="22"/>
        <v>1.0166999999999999</v>
      </c>
      <c r="X25" s="8">
        <f t="shared" si="14"/>
        <v>0.81335999999999997</v>
      </c>
      <c r="Y25" s="39">
        <f t="shared" si="15"/>
        <v>1.0219</v>
      </c>
      <c r="Z25" s="8">
        <f t="shared" si="16"/>
        <v>0.65401600000000004</v>
      </c>
      <c r="AA25" s="8">
        <f t="shared" si="17"/>
        <v>1.0219</v>
      </c>
      <c r="AB25" s="8">
        <f t="shared" si="18"/>
        <v>0.490512</v>
      </c>
      <c r="AC25" s="8">
        <f t="shared" si="19"/>
        <v>1.0219</v>
      </c>
      <c r="AD25" s="8">
        <f t="shared" si="20"/>
        <v>0.40876000000000001</v>
      </c>
      <c r="AG25" s="8">
        <f t="shared" si="21"/>
        <v>1.1040000000000001</v>
      </c>
    </row>
    <row r="26" spans="1:33" x14ac:dyDescent="0.25">
      <c r="A26" s="8">
        <v>22</v>
      </c>
      <c r="B26" s="8">
        <v>1</v>
      </c>
      <c r="C26" s="8">
        <f t="shared" si="2"/>
        <v>0</v>
      </c>
      <c r="D26" s="8">
        <f t="shared" si="3"/>
        <v>20000000</v>
      </c>
      <c r="E26" s="25">
        <v>21000000</v>
      </c>
      <c r="F26" s="8">
        <f t="shared" si="4"/>
        <v>22000000</v>
      </c>
      <c r="G26" s="10" t="str">
        <f t="shared" si="5"/>
        <v>[10167,10229,10229,10229]</v>
      </c>
      <c r="H26" s="8">
        <f t="shared" si="6"/>
        <v>10229</v>
      </c>
      <c r="I26" s="8">
        <f t="shared" si="7"/>
        <v>11075</v>
      </c>
      <c r="J26" s="8">
        <f t="shared" si="0"/>
        <v>9663</v>
      </c>
      <c r="K26" s="8">
        <f t="shared" si="8"/>
        <v>10447</v>
      </c>
      <c r="L26" s="8">
        <f t="shared" si="1"/>
        <v>2444.4444444444443</v>
      </c>
      <c r="M26" s="8">
        <v>0.98199999999999998</v>
      </c>
      <c r="O26" s="8">
        <f t="shared" si="9"/>
        <v>0.96630000000000005</v>
      </c>
      <c r="P26" s="24">
        <f t="shared" si="10"/>
        <v>0.48315789473684212</v>
      </c>
      <c r="U26" s="39">
        <f t="shared" si="11"/>
        <v>1.0447</v>
      </c>
      <c r="V26" s="8">
        <f t="shared" si="12"/>
        <v>1.002912</v>
      </c>
      <c r="W26" s="41">
        <f t="shared" si="22"/>
        <v>1.0166999999999999</v>
      </c>
      <c r="X26" s="8">
        <f t="shared" si="14"/>
        <v>0.81335999999999997</v>
      </c>
      <c r="Y26" s="39">
        <f t="shared" si="15"/>
        <v>1.0228999999999999</v>
      </c>
      <c r="Z26" s="8">
        <f t="shared" si="16"/>
        <v>0.65465600000000002</v>
      </c>
      <c r="AA26" s="8">
        <f t="shared" si="17"/>
        <v>1.0228999999999999</v>
      </c>
      <c r="AB26" s="8">
        <f t="shared" si="18"/>
        <v>0.49099199999999993</v>
      </c>
      <c r="AC26" s="8">
        <f t="shared" si="19"/>
        <v>1.0228999999999999</v>
      </c>
      <c r="AD26" s="8">
        <f t="shared" si="20"/>
        <v>0.40915999999999997</v>
      </c>
      <c r="AG26" s="8">
        <f t="shared" si="21"/>
        <v>1.1074999999999999</v>
      </c>
    </row>
    <row r="27" spans="1:33" x14ac:dyDescent="0.25">
      <c r="A27" s="8">
        <v>23</v>
      </c>
      <c r="B27" s="8">
        <v>1</v>
      </c>
      <c r="C27" s="8">
        <f t="shared" si="2"/>
        <v>0</v>
      </c>
      <c r="D27" s="8">
        <f t="shared" si="3"/>
        <v>20000000</v>
      </c>
      <c r="E27" s="25">
        <v>22000000</v>
      </c>
      <c r="F27" s="8">
        <f t="shared" si="4"/>
        <v>23000000</v>
      </c>
      <c r="G27" s="10" t="str">
        <f t="shared" si="5"/>
        <v>[10167,10240,10240,10240]</v>
      </c>
      <c r="H27" s="8">
        <f t="shared" si="6"/>
        <v>10240</v>
      </c>
      <c r="I27" s="8">
        <f t="shared" si="7"/>
        <v>11110</v>
      </c>
      <c r="J27" s="8">
        <f t="shared" si="0"/>
        <v>9653</v>
      </c>
      <c r="K27" s="8">
        <f t="shared" si="8"/>
        <v>10457</v>
      </c>
      <c r="L27" s="8">
        <f t="shared" si="1"/>
        <v>2555.5555555555557</v>
      </c>
      <c r="M27" s="8">
        <v>0.98299999999999998</v>
      </c>
      <c r="O27" s="8">
        <f t="shared" si="9"/>
        <v>0.96530000000000005</v>
      </c>
      <c r="P27" s="24">
        <f t="shared" si="10"/>
        <v>0.48263157894736841</v>
      </c>
      <c r="U27" s="39">
        <f t="shared" si="11"/>
        <v>1.0457000000000001</v>
      </c>
      <c r="V27" s="8">
        <f t="shared" si="12"/>
        <v>1.0038720000000001</v>
      </c>
      <c r="W27" s="41">
        <f t="shared" si="22"/>
        <v>1.0166999999999999</v>
      </c>
      <c r="X27" s="8">
        <f t="shared" si="14"/>
        <v>0.81335999999999997</v>
      </c>
      <c r="Y27" s="39">
        <f t="shared" si="15"/>
        <v>1.024</v>
      </c>
      <c r="Z27" s="8">
        <f t="shared" si="16"/>
        <v>0.65536000000000005</v>
      </c>
      <c r="AA27" s="8">
        <f t="shared" si="17"/>
        <v>1.024</v>
      </c>
      <c r="AB27" s="8">
        <f t="shared" si="18"/>
        <v>0.49152000000000001</v>
      </c>
      <c r="AC27" s="8">
        <f t="shared" si="19"/>
        <v>1.024</v>
      </c>
      <c r="AD27" s="8">
        <f t="shared" si="20"/>
        <v>0.40960000000000002</v>
      </c>
      <c r="AG27" s="8">
        <f t="shared" si="21"/>
        <v>1.111</v>
      </c>
    </row>
    <row r="28" spans="1:33" x14ac:dyDescent="0.25">
      <c r="A28" s="8">
        <v>24</v>
      </c>
      <c r="B28" s="8">
        <v>1</v>
      </c>
      <c r="C28" s="8">
        <f t="shared" si="2"/>
        <v>0</v>
      </c>
      <c r="D28" s="8">
        <f t="shared" si="3"/>
        <v>20000000</v>
      </c>
      <c r="E28" s="25">
        <v>23000000</v>
      </c>
      <c r="F28" s="8">
        <f t="shared" si="4"/>
        <v>24000000</v>
      </c>
      <c r="G28" s="10" t="str">
        <f t="shared" si="5"/>
        <v>[10167,10250,10250,10250]</v>
      </c>
      <c r="H28" s="8">
        <f t="shared" si="6"/>
        <v>10250</v>
      </c>
      <c r="I28" s="8">
        <f t="shared" si="7"/>
        <v>11146</v>
      </c>
      <c r="J28" s="8">
        <f t="shared" si="0"/>
        <v>9642</v>
      </c>
      <c r="K28" s="8">
        <f t="shared" si="8"/>
        <v>10468</v>
      </c>
      <c r="L28" s="8">
        <f t="shared" si="1"/>
        <v>2666.6666666666665</v>
      </c>
      <c r="M28" s="8">
        <v>0.98399999999999999</v>
      </c>
      <c r="O28" s="8">
        <f t="shared" si="9"/>
        <v>0.96419999999999995</v>
      </c>
      <c r="P28" s="24">
        <f t="shared" si="10"/>
        <v>0.4821052631578947</v>
      </c>
      <c r="U28" s="39">
        <f t="shared" si="11"/>
        <v>1.0468</v>
      </c>
      <c r="V28" s="8">
        <f t="shared" si="12"/>
        <v>1.0049279999999998</v>
      </c>
      <c r="W28" s="41">
        <f t="shared" si="22"/>
        <v>1.0166999999999999</v>
      </c>
      <c r="X28" s="8">
        <f t="shared" si="14"/>
        <v>0.81335999999999997</v>
      </c>
      <c r="Y28" s="39">
        <f t="shared" si="15"/>
        <v>1.0249999999999999</v>
      </c>
      <c r="Z28" s="8">
        <f t="shared" si="16"/>
        <v>0.65599999999999992</v>
      </c>
      <c r="AA28" s="8">
        <f t="shared" si="17"/>
        <v>1.0249999999999999</v>
      </c>
      <c r="AB28" s="8">
        <f t="shared" si="18"/>
        <v>0.49199999999999994</v>
      </c>
      <c r="AC28" s="8">
        <f t="shared" si="19"/>
        <v>1.0249999999999999</v>
      </c>
      <c r="AD28" s="8">
        <f t="shared" si="20"/>
        <v>0.41</v>
      </c>
      <c r="AG28" s="8">
        <f t="shared" si="21"/>
        <v>1.1146</v>
      </c>
    </row>
    <row r="29" spans="1:33" x14ac:dyDescent="0.25">
      <c r="A29" s="8">
        <v>25</v>
      </c>
      <c r="B29" s="8">
        <v>1</v>
      </c>
      <c r="C29" s="8">
        <f t="shared" si="2"/>
        <v>0</v>
      </c>
      <c r="D29" s="8">
        <f t="shared" si="3"/>
        <v>20000000</v>
      </c>
      <c r="E29" s="25">
        <v>24000000</v>
      </c>
      <c r="F29" s="8">
        <f t="shared" si="4"/>
        <v>25000000</v>
      </c>
      <c r="G29" s="10" t="str">
        <f t="shared" si="5"/>
        <v>[10167,10260,10260,10260]</v>
      </c>
      <c r="H29" s="8">
        <f t="shared" si="6"/>
        <v>10260</v>
      </c>
      <c r="I29" s="8">
        <f t="shared" si="7"/>
        <v>11181.000000000002</v>
      </c>
      <c r="J29" s="8">
        <f t="shared" si="0"/>
        <v>9632</v>
      </c>
      <c r="K29" s="8">
        <f t="shared" si="8"/>
        <v>10479</v>
      </c>
      <c r="L29" s="8">
        <f t="shared" si="1"/>
        <v>2777.7777777777778</v>
      </c>
      <c r="M29" s="8">
        <v>0.98499999999999999</v>
      </c>
      <c r="O29" s="8">
        <f t="shared" si="9"/>
        <v>0.96319999999999995</v>
      </c>
      <c r="P29" s="24">
        <f t="shared" si="10"/>
        <v>0.48157894736842111</v>
      </c>
      <c r="U29" s="39">
        <f t="shared" si="11"/>
        <v>1.0479000000000001</v>
      </c>
      <c r="V29" s="8">
        <f t="shared" si="12"/>
        <v>1.005984</v>
      </c>
      <c r="W29" s="41">
        <f t="shared" si="22"/>
        <v>1.0166999999999999</v>
      </c>
      <c r="X29" s="8">
        <f t="shared" si="14"/>
        <v>0.81335999999999997</v>
      </c>
      <c r="Y29" s="39">
        <f t="shared" si="15"/>
        <v>1.026</v>
      </c>
      <c r="Z29" s="8">
        <f t="shared" si="16"/>
        <v>0.65664</v>
      </c>
      <c r="AA29" s="8">
        <f t="shared" si="17"/>
        <v>1.026</v>
      </c>
      <c r="AB29" s="8">
        <f t="shared" si="18"/>
        <v>0.49247999999999997</v>
      </c>
      <c r="AC29" s="8">
        <f t="shared" si="19"/>
        <v>1.026</v>
      </c>
      <c r="AD29" s="8">
        <f t="shared" si="20"/>
        <v>0.41040000000000004</v>
      </c>
      <c r="AG29" s="8">
        <f t="shared" si="21"/>
        <v>1.1181000000000001</v>
      </c>
    </row>
    <row r="30" spans="1:33" s="25" customFormat="1" x14ac:dyDescent="0.25">
      <c r="A30" s="25">
        <v>26</v>
      </c>
      <c r="B30" s="25">
        <v>1</v>
      </c>
      <c r="C30" s="25">
        <f t="shared" si="2"/>
        <v>0</v>
      </c>
      <c r="D30" s="25">
        <f t="shared" si="3"/>
        <v>20000000</v>
      </c>
      <c r="E30" s="25">
        <v>25000000</v>
      </c>
      <c r="F30" s="25">
        <f t="shared" si="4"/>
        <v>0</v>
      </c>
      <c r="G30" s="27" t="str">
        <f t="shared" si="5"/>
        <v>[10167,10271,10271,10271]</v>
      </c>
      <c r="H30" s="25">
        <f t="shared" si="6"/>
        <v>10270.999999999998</v>
      </c>
      <c r="I30" s="25">
        <f t="shared" si="7"/>
        <v>11217</v>
      </c>
      <c r="J30" s="25">
        <f t="shared" si="0"/>
        <v>9621</v>
      </c>
      <c r="K30" s="25">
        <f t="shared" si="8"/>
        <v>10489</v>
      </c>
      <c r="M30" s="9">
        <v>0.98599999999999999</v>
      </c>
      <c r="O30" s="25">
        <f t="shared" si="9"/>
        <v>0.96209999999999996</v>
      </c>
      <c r="P30" s="33">
        <f t="shared" si="10"/>
        <v>0.4810526315789474</v>
      </c>
      <c r="U30" s="39">
        <f t="shared" si="11"/>
        <v>1.0488999999999999</v>
      </c>
      <c r="V30" s="25">
        <f t="shared" si="12"/>
        <v>1.0069439999999998</v>
      </c>
      <c r="W30" s="42">
        <f t="shared" si="22"/>
        <v>1.0166999999999999</v>
      </c>
      <c r="X30" s="25">
        <f t="shared" si="14"/>
        <v>0.81335999999999997</v>
      </c>
      <c r="Y30" s="42">
        <f t="shared" si="15"/>
        <v>1.0270999999999999</v>
      </c>
      <c r="Z30" s="25">
        <f t="shared" si="16"/>
        <v>0.65734399999999993</v>
      </c>
      <c r="AA30" s="25">
        <f t="shared" si="17"/>
        <v>1.0270999999999999</v>
      </c>
      <c r="AB30" s="25">
        <f t="shared" si="18"/>
        <v>0.49300799999999995</v>
      </c>
      <c r="AC30" s="25">
        <f t="shared" si="19"/>
        <v>1.0270999999999999</v>
      </c>
      <c r="AD30" s="25">
        <f t="shared" si="20"/>
        <v>0.41083999999999998</v>
      </c>
      <c r="AG30" s="25">
        <f t="shared" si="21"/>
        <v>1.1216999999999999</v>
      </c>
    </row>
    <row r="31" spans="1:33" x14ac:dyDescent="0.25">
      <c r="A31" s="8">
        <v>27</v>
      </c>
      <c r="B31" s="8">
        <v>1</v>
      </c>
      <c r="C31" s="9">
        <v>20000000</v>
      </c>
      <c r="D31" s="8">
        <f t="shared" si="3"/>
        <v>50000000</v>
      </c>
      <c r="E31" s="8">
        <f>E5</f>
        <v>0</v>
      </c>
      <c r="F31" s="8">
        <f t="shared" si="4"/>
        <v>1000000</v>
      </c>
      <c r="G31" s="10" t="str">
        <f t="shared" si="5"/>
        <v>[10031,10031,10031,10031]</v>
      </c>
      <c r="H31" s="8">
        <f t="shared" si="6"/>
        <v>10031.000000000002</v>
      </c>
      <c r="I31" s="8">
        <f t="shared" si="7"/>
        <v>10424</v>
      </c>
      <c r="J31" s="8">
        <f t="shared" si="0"/>
        <v>9863</v>
      </c>
      <c r="K31" s="8">
        <f t="shared" si="8"/>
        <v>10245</v>
      </c>
      <c r="M31" s="8">
        <v>0.96299999999999997</v>
      </c>
      <c r="O31" s="8">
        <f t="shared" si="9"/>
        <v>0.98629999999999995</v>
      </c>
      <c r="P31" s="24">
        <f t="shared" si="10"/>
        <v>0.49315789473684213</v>
      </c>
      <c r="U31" s="39">
        <f t="shared" si="11"/>
        <v>1.0245</v>
      </c>
      <c r="V31" s="8">
        <f t="shared" si="12"/>
        <v>0.98351999999999995</v>
      </c>
      <c r="W31" s="39">
        <f t="shared" si="13"/>
        <v>1.0031000000000001</v>
      </c>
      <c r="X31" s="8">
        <f t="shared" si="14"/>
        <v>0.80248000000000008</v>
      </c>
      <c r="Y31" s="39">
        <f t="shared" si="15"/>
        <v>1.0031000000000001</v>
      </c>
      <c r="Z31" s="8">
        <f t="shared" si="16"/>
        <v>0.64198400000000011</v>
      </c>
      <c r="AA31" s="8">
        <f t="shared" si="17"/>
        <v>1.0031000000000001</v>
      </c>
      <c r="AB31" s="8">
        <f t="shared" si="18"/>
        <v>0.48148800000000003</v>
      </c>
      <c r="AC31" s="8">
        <f t="shared" si="19"/>
        <v>1.0031000000000001</v>
      </c>
      <c r="AD31" s="8">
        <f t="shared" si="20"/>
        <v>0.40124000000000004</v>
      </c>
      <c r="AG31" s="8">
        <f t="shared" si="21"/>
        <v>1.0424</v>
      </c>
    </row>
    <row r="32" spans="1:33" ht="15" customHeight="1" x14ac:dyDescent="0.25">
      <c r="A32" s="8">
        <v>28</v>
      </c>
      <c r="B32" s="8">
        <v>1</v>
      </c>
      <c r="C32" s="8">
        <f t="shared" ref="C32:C56" si="23">C31</f>
        <v>20000000</v>
      </c>
      <c r="D32" s="8">
        <f t="shared" si="3"/>
        <v>50000000</v>
      </c>
      <c r="E32" s="8">
        <f t="shared" ref="E32:E95" si="24">E6</f>
        <v>1000000</v>
      </c>
      <c r="F32" s="8">
        <f t="shared" si="4"/>
        <v>2000000</v>
      </c>
      <c r="G32" s="10" t="str">
        <f t="shared" si="5"/>
        <v>[10042,10042,10042,10042]</v>
      </c>
      <c r="H32" s="8">
        <f t="shared" si="6"/>
        <v>10042</v>
      </c>
      <c r="I32" s="8">
        <f t="shared" si="7"/>
        <v>10458</v>
      </c>
      <c r="J32" s="8">
        <f t="shared" si="0"/>
        <v>9853</v>
      </c>
      <c r="K32" s="8">
        <f t="shared" si="8"/>
        <v>10255</v>
      </c>
      <c r="M32" s="8">
        <v>0.96399999999999997</v>
      </c>
      <c r="O32" s="8">
        <f t="shared" si="9"/>
        <v>0.98529999999999995</v>
      </c>
      <c r="P32" s="24">
        <f t="shared" si="10"/>
        <v>0.49263157894736842</v>
      </c>
      <c r="U32" s="39">
        <f t="shared" si="11"/>
        <v>1.0255000000000001</v>
      </c>
      <c r="V32" s="8">
        <f t="shared" si="12"/>
        <v>0.98448000000000002</v>
      </c>
      <c r="W32" s="39">
        <f t="shared" si="13"/>
        <v>1.0042</v>
      </c>
      <c r="X32" s="8">
        <f t="shared" si="14"/>
        <v>0.80336000000000007</v>
      </c>
      <c r="Y32" s="39">
        <f t="shared" si="15"/>
        <v>1.0042</v>
      </c>
      <c r="Z32" s="8">
        <f t="shared" si="16"/>
        <v>0.64268800000000004</v>
      </c>
      <c r="AA32" s="8">
        <f t="shared" si="17"/>
        <v>1.0042</v>
      </c>
      <c r="AB32" s="8">
        <f t="shared" si="18"/>
        <v>0.482016</v>
      </c>
      <c r="AC32" s="8">
        <f t="shared" si="19"/>
        <v>1.0042</v>
      </c>
      <c r="AD32" s="8">
        <f t="shared" si="20"/>
        <v>0.40168000000000004</v>
      </c>
      <c r="AG32" s="8">
        <f t="shared" si="21"/>
        <v>1.0458000000000001</v>
      </c>
    </row>
    <row r="33" spans="1:43" x14ac:dyDescent="0.25">
      <c r="A33" s="8">
        <v>29</v>
      </c>
      <c r="B33" s="8">
        <v>1</v>
      </c>
      <c r="C33" s="8">
        <f t="shared" si="23"/>
        <v>20000000</v>
      </c>
      <c r="D33" s="8">
        <f t="shared" si="3"/>
        <v>50000000</v>
      </c>
      <c r="E33" s="8">
        <f t="shared" si="24"/>
        <v>2000000</v>
      </c>
      <c r="F33" s="8">
        <f t="shared" si="4"/>
        <v>3000000</v>
      </c>
      <c r="G33" s="10" t="str">
        <f t="shared" si="5"/>
        <v>[10052,10052,10052,10052]</v>
      </c>
      <c r="H33" s="8">
        <f t="shared" si="6"/>
        <v>10052.000000000002</v>
      </c>
      <c r="I33" s="8">
        <f t="shared" si="7"/>
        <v>10491</v>
      </c>
      <c r="J33" s="8">
        <f t="shared" si="0"/>
        <v>9842</v>
      </c>
      <c r="K33" s="8">
        <f t="shared" si="8"/>
        <v>10266</v>
      </c>
      <c r="M33" s="8">
        <v>0.96499999999999997</v>
      </c>
      <c r="O33" s="8">
        <f t="shared" si="9"/>
        <v>0.98419999999999996</v>
      </c>
      <c r="P33" s="24">
        <f t="shared" si="10"/>
        <v>0.49210526315789471</v>
      </c>
      <c r="U33" s="39">
        <f t="shared" si="11"/>
        <v>1.0266</v>
      </c>
      <c r="V33" s="8">
        <f t="shared" si="12"/>
        <v>0.98553599999999997</v>
      </c>
      <c r="W33" s="39">
        <f t="shared" si="13"/>
        <v>1.0052000000000001</v>
      </c>
      <c r="X33" s="8">
        <f t="shared" si="14"/>
        <v>0.8041600000000001</v>
      </c>
      <c r="Y33" s="39">
        <f t="shared" si="15"/>
        <v>1.0052000000000001</v>
      </c>
      <c r="Z33" s="8">
        <f t="shared" si="16"/>
        <v>0.64332800000000012</v>
      </c>
      <c r="AA33" s="8">
        <f t="shared" si="17"/>
        <v>1.0052000000000001</v>
      </c>
      <c r="AB33" s="8">
        <f t="shared" si="18"/>
        <v>0.48249600000000004</v>
      </c>
      <c r="AC33" s="8">
        <f t="shared" si="19"/>
        <v>1.0052000000000001</v>
      </c>
      <c r="AD33" s="8">
        <f t="shared" si="20"/>
        <v>0.40208000000000005</v>
      </c>
      <c r="AG33" s="8">
        <f t="shared" si="21"/>
        <v>1.0490999999999999</v>
      </c>
      <c r="AO33" s="8">
        <v>0.3</v>
      </c>
      <c r="AQ33" s="8">
        <v>0.05</v>
      </c>
    </row>
    <row r="34" spans="1:43" x14ac:dyDescent="0.25">
      <c r="A34" s="8">
        <v>30</v>
      </c>
      <c r="B34" s="8">
        <v>1</v>
      </c>
      <c r="C34" s="8">
        <f t="shared" si="23"/>
        <v>20000000</v>
      </c>
      <c r="D34" s="8">
        <f t="shared" si="3"/>
        <v>50000000</v>
      </c>
      <c r="E34" s="8">
        <f t="shared" si="24"/>
        <v>3000000</v>
      </c>
      <c r="F34" s="8">
        <f t="shared" si="4"/>
        <v>4000000</v>
      </c>
      <c r="G34" s="10" t="str">
        <f t="shared" si="5"/>
        <v>[10063,10063,10063,10063]</v>
      </c>
      <c r="H34" s="8">
        <f t="shared" si="6"/>
        <v>10063</v>
      </c>
      <c r="I34" s="8">
        <f t="shared" si="7"/>
        <v>10525</v>
      </c>
      <c r="J34" s="8">
        <f t="shared" si="0"/>
        <v>9832</v>
      </c>
      <c r="K34" s="8">
        <f t="shared" si="8"/>
        <v>10277</v>
      </c>
      <c r="M34" s="8">
        <v>0.96599999999999997</v>
      </c>
      <c r="O34" s="8">
        <f t="shared" si="9"/>
        <v>0.98319999999999996</v>
      </c>
      <c r="P34" s="24">
        <f t="shared" si="10"/>
        <v>0.49157894736842112</v>
      </c>
      <c r="U34" s="39">
        <f t="shared" si="11"/>
        <v>1.0277000000000001</v>
      </c>
      <c r="V34" s="8">
        <f t="shared" si="12"/>
        <v>0.98659200000000002</v>
      </c>
      <c r="W34" s="39">
        <f t="shared" si="13"/>
        <v>1.0063</v>
      </c>
      <c r="X34" s="8">
        <f t="shared" si="14"/>
        <v>0.80503999999999998</v>
      </c>
      <c r="Y34" s="39">
        <f t="shared" si="15"/>
        <v>1.0063</v>
      </c>
      <c r="Z34" s="8">
        <f t="shared" si="16"/>
        <v>0.64403200000000005</v>
      </c>
      <c r="AA34" s="8">
        <f t="shared" si="17"/>
        <v>1.0063</v>
      </c>
      <c r="AB34" s="8">
        <f t="shared" si="18"/>
        <v>0.48302399999999995</v>
      </c>
      <c r="AC34" s="8">
        <f t="shared" si="19"/>
        <v>1.0063</v>
      </c>
      <c r="AD34" s="8">
        <f t="shared" si="20"/>
        <v>0.40251999999999999</v>
      </c>
      <c r="AG34" s="8">
        <f t="shared" si="21"/>
        <v>1.0525</v>
      </c>
      <c r="AO34" s="8">
        <f>AO33+$AQ$33</f>
        <v>0.35</v>
      </c>
    </row>
    <row r="35" spans="1:43" x14ac:dyDescent="0.25">
      <c r="A35" s="8">
        <v>31</v>
      </c>
      <c r="B35" s="8">
        <v>1</v>
      </c>
      <c r="C35" s="8">
        <f t="shared" si="23"/>
        <v>20000000</v>
      </c>
      <c r="D35" s="8">
        <f t="shared" si="3"/>
        <v>50000000</v>
      </c>
      <c r="E35" s="8">
        <f t="shared" si="24"/>
        <v>4000000</v>
      </c>
      <c r="F35" s="8">
        <f t="shared" si="4"/>
        <v>5000000</v>
      </c>
      <c r="G35" s="10" t="str">
        <f t="shared" si="5"/>
        <v>[10073,10073,10073,10073]</v>
      </c>
      <c r="H35" s="8">
        <f t="shared" si="6"/>
        <v>10073</v>
      </c>
      <c r="I35" s="8">
        <f t="shared" si="7"/>
        <v>10558</v>
      </c>
      <c r="J35" s="8">
        <f t="shared" si="0"/>
        <v>9821</v>
      </c>
      <c r="K35" s="8">
        <f t="shared" si="8"/>
        <v>10287</v>
      </c>
      <c r="M35" s="8">
        <v>0.96699999999999997</v>
      </c>
      <c r="O35" s="8">
        <f t="shared" si="9"/>
        <v>0.98209999999999997</v>
      </c>
      <c r="P35" s="24">
        <f t="shared" si="10"/>
        <v>0.49105263157894741</v>
      </c>
      <c r="U35" s="39">
        <f t="shared" si="11"/>
        <v>1.0286999999999999</v>
      </c>
      <c r="V35" s="8">
        <f t="shared" si="12"/>
        <v>0.98755199999999987</v>
      </c>
      <c r="W35" s="39">
        <f t="shared" si="13"/>
        <v>1.0073000000000001</v>
      </c>
      <c r="X35" s="8">
        <f t="shared" si="14"/>
        <v>0.80584000000000011</v>
      </c>
      <c r="Y35" s="39">
        <f t="shared" si="15"/>
        <v>1.0073000000000001</v>
      </c>
      <c r="Z35" s="8">
        <f t="shared" si="16"/>
        <v>0.64467200000000002</v>
      </c>
      <c r="AA35" s="8">
        <f t="shared" si="17"/>
        <v>1.0073000000000001</v>
      </c>
      <c r="AB35" s="8">
        <f t="shared" si="18"/>
        <v>0.48350400000000004</v>
      </c>
      <c r="AC35" s="8">
        <f t="shared" si="19"/>
        <v>1.0073000000000001</v>
      </c>
      <c r="AD35" s="8">
        <f t="shared" si="20"/>
        <v>0.40292000000000006</v>
      </c>
      <c r="AG35" s="8">
        <f t="shared" si="21"/>
        <v>1.0558000000000001</v>
      </c>
      <c r="AO35" s="8">
        <f t="shared" ref="AO35:AO37" si="25">AO34+$AQ$33</f>
        <v>0.39999999999999997</v>
      </c>
    </row>
    <row r="36" spans="1:43" x14ac:dyDescent="0.25">
      <c r="A36" s="8">
        <v>32</v>
      </c>
      <c r="B36" s="8">
        <v>1</v>
      </c>
      <c r="C36" s="8">
        <f t="shared" si="23"/>
        <v>20000000</v>
      </c>
      <c r="D36" s="8">
        <f t="shared" si="3"/>
        <v>50000000</v>
      </c>
      <c r="E36" s="8">
        <f t="shared" si="24"/>
        <v>5000000</v>
      </c>
      <c r="F36" s="8">
        <f t="shared" si="4"/>
        <v>6000000</v>
      </c>
      <c r="G36" s="10" t="str">
        <f t="shared" si="5"/>
        <v>[10083,10083,10083,10083]</v>
      </c>
      <c r="H36" s="8">
        <f t="shared" si="6"/>
        <v>10083</v>
      </c>
      <c r="I36" s="8">
        <f t="shared" si="7"/>
        <v>10592</v>
      </c>
      <c r="J36" s="8">
        <f t="shared" si="0"/>
        <v>9811</v>
      </c>
      <c r="K36" s="8">
        <f t="shared" si="8"/>
        <v>10298</v>
      </c>
      <c r="M36" s="8">
        <v>0.96799999999999997</v>
      </c>
      <c r="O36" s="8">
        <f t="shared" si="9"/>
        <v>0.98109999999999997</v>
      </c>
      <c r="P36" s="24">
        <f t="shared" si="10"/>
        <v>0.4905263157894737</v>
      </c>
      <c r="U36" s="39">
        <f t="shared" si="11"/>
        <v>1.0298</v>
      </c>
      <c r="V36" s="8">
        <f t="shared" si="12"/>
        <v>0.98860800000000004</v>
      </c>
      <c r="W36" s="39">
        <f t="shared" si="13"/>
        <v>1.0083</v>
      </c>
      <c r="X36" s="8">
        <f t="shared" si="14"/>
        <v>0.80664000000000002</v>
      </c>
      <c r="Y36" s="39">
        <f t="shared" si="15"/>
        <v>1.0083</v>
      </c>
      <c r="Z36" s="8">
        <f t="shared" si="16"/>
        <v>0.645312</v>
      </c>
      <c r="AA36" s="8">
        <f t="shared" si="17"/>
        <v>1.0083</v>
      </c>
      <c r="AB36" s="8">
        <f t="shared" si="18"/>
        <v>0.48398399999999997</v>
      </c>
      <c r="AC36" s="8">
        <f t="shared" si="19"/>
        <v>1.0083</v>
      </c>
      <c r="AD36" s="8">
        <f t="shared" si="20"/>
        <v>0.40332000000000001</v>
      </c>
      <c r="AG36" s="8">
        <f t="shared" si="21"/>
        <v>1.0591999999999999</v>
      </c>
      <c r="AO36" s="8">
        <f t="shared" si="25"/>
        <v>0.44999999999999996</v>
      </c>
    </row>
    <row r="37" spans="1:43" x14ac:dyDescent="0.25">
      <c r="A37" s="8">
        <v>33</v>
      </c>
      <c r="B37" s="8">
        <v>1</v>
      </c>
      <c r="C37" s="8">
        <f t="shared" si="23"/>
        <v>20000000</v>
      </c>
      <c r="D37" s="8">
        <f t="shared" si="3"/>
        <v>50000000</v>
      </c>
      <c r="E37" s="8">
        <f t="shared" si="24"/>
        <v>6000000</v>
      </c>
      <c r="F37" s="8">
        <f t="shared" si="4"/>
        <v>7000000</v>
      </c>
      <c r="G37" s="10" t="str">
        <f t="shared" si="5"/>
        <v>[10094,10094,10094,10094]</v>
      </c>
      <c r="H37" s="8">
        <f t="shared" si="6"/>
        <v>10094</v>
      </c>
      <c r="I37" s="8">
        <f t="shared" si="7"/>
        <v>10626</v>
      </c>
      <c r="J37" s="8">
        <f t="shared" si="0"/>
        <v>9800</v>
      </c>
      <c r="K37" s="8">
        <f t="shared" si="8"/>
        <v>10309</v>
      </c>
      <c r="M37" s="8">
        <v>0.96899999999999997</v>
      </c>
      <c r="O37" s="8">
        <f t="shared" si="9"/>
        <v>0.98</v>
      </c>
      <c r="P37" s="24">
        <f t="shared" si="10"/>
        <v>0.49</v>
      </c>
      <c r="U37" s="39">
        <f t="shared" si="11"/>
        <v>1.0308999999999999</v>
      </c>
      <c r="V37" s="8">
        <f t="shared" si="12"/>
        <v>0.98966399999999988</v>
      </c>
      <c r="W37" s="39">
        <f t="shared" si="13"/>
        <v>1.0094000000000001</v>
      </c>
      <c r="X37" s="8">
        <f t="shared" si="14"/>
        <v>0.80752000000000013</v>
      </c>
      <c r="Y37" s="39">
        <f t="shared" si="15"/>
        <v>1.0094000000000001</v>
      </c>
      <c r="Z37" s="8">
        <f t="shared" si="16"/>
        <v>0.64601600000000003</v>
      </c>
      <c r="AA37" s="8">
        <f t="shared" si="17"/>
        <v>1.0094000000000001</v>
      </c>
      <c r="AB37" s="8">
        <f t="shared" si="18"/>
        <v>0.484512</v>
      </c>
      <c r="AC37" s="8">
        <f t="shared" si="19"/>
        <v>1.0094000000000001</v>
      </c>
      <c r="AD37" s="8">
        <f t="shared" si="20"/>
        <v>0.40376000000000006</v>
      </c>
      <c r="AG37" s="8">
        <f t="shared" si="21"/>
        <v>1.0626</v>
      </c>
      <c r="AO37" s="8">
        <f t="shared" si="25"/>
        <v>0.49999999999999994</v>
      </c>
    </row>
    <row r="38" spans="1:43" x14ac:dyDescent="0.25">
      <c r="A38" s="8">
        <v>34</v>
      </c>
      <c r="B38" s="8">
        <v>1</v>
      </c>
      <c r="C38" s="8">
        <f t="shared" si="23"/>
        <v>20000000</v>
      </c>
      <c r="D38" s="8">
        <f t="shared" si="3"/>
        <v>50000000</v>
      </c>
      <c r="E38" s="8">
        <f t="shared" si="24"/>
        <v>7000000</v>
      </c>
      <c r="F38" s="8">
        <f t="shared" si="4"/>
        <v>8000000</v>
      </c>
      <c r="G38" s="10" t="str">
        <f t="shared" si="5"/>
        <v>[10104,10104,10104,10104]</v>
      </c>
      <c r="H38" s="8">
        <f t="shared" si="6"/>
        <v>10104</v>
      </c>
      <c r="I38" s="8">
        <f t="shared" si="7"/>
        <v>10660</v>
      </c>
      <c r="J38" s="8">
        <f t="shared" si="0"/>
        <v>9789</v>
      </c>
      <c r="K38" s="8">
        <f t="shared" si="8"/>
        <v>10319</v>
      </c>
      <c r="M38" s="8">
        <v>0.97</v>
      </c>
      <c r="O38" s="8">
        <f t="shared" si="9"/>
        <v>0.97889999999999999</v>
      </c>
      <c r="P38" s="24">
        <f t="shared" si="10"/>
        <v>0.48947368421052628</v>
      </c>
      <c r="U38" s="39">
        <f t="shared" si="11"/>
        <v>1.0319</v>
      </c>
      <c r="V38" s="8">
        <f t="shared" si="12"/>
        <v>0.99062399999999995</v>
      </c>
      <c r="W38" s="39">
        <f t="shared" si="13"/>
        <v>1.0104</v>
      </c>
      <c r="X38" s="8">
        <f t="shared" si="14"/>
        <v>0.80832000000000004</v>
      </c>
      <c r="Y38" s="39">
        <f t="shared" si="15"/>
        <v>1.0104</v>
      </c>
      <c r="Z38" s="8">
        <f t="shared" si="16"/>
        <v>0.64665600000000001</v>
      </c>
      <c r="AA38" s="8">
        <f t="shared" si="17"/>
        <v>1.0104</v>
      </c>
      <c r="AB38" s="8">
        <f t="shared" si="18"/>
        <v>0.48499199999999998</v>
      </c>
      <c r="AC38" s="8">
        <f t="shared" si="19"/>
        <v>1.0104</v>
      </c>
      <c r="AD38" s="8">
        <f t="shared" si="20"/>
        <v>0.40416000000000002</v>
      </c>
      <c r="AG38" s="8">
        <f t="shared" si="21"/>
        <v>1.0660000000000001</v>
      </c>
    </row>
    <row r="39" spans="1:43" x14ac:dyDescent="0.25">
      <c r="A39" s="8">
        <v>35</v>
      </c>
      <c r="B39" s="8">
        <v>1</v>
      </c>
      <c r="C39" s="8">
        <f t="shared" si="23"/>
        <v>20000000</v>
      </c>
      <c r="D39" s="8">
        <f t="shared" si="3"/>
        <v>50000000</v>
      </c>
      <c r="E39" s="8">
        <f t="shared" si="24"/>
        <v>8000000</v>
      </c>
      <c r="F39" s="8">
        <f t="shared" si="4"/>
        <v>9000000</v>
      </c>
      <c r="G39" s="10" t="str">
        <f t="shared" si="5"/>
        <v>[10115,10115,10115,10115]</v>
      </c>
      <c r="H39" s="8">
        <f t="shared" si="6"/>
        <v>10115</v>
      </c>
      <c r="I39" s="8">
        <f t="shared" si="7"/>
        <v>10693.999999999998</v>
      </c>
      <c r="J39" s="8">
        <f t="shared" si="0"/>
        <v>9779</v>
      </c>
      <c r="K39" s="8">
        <f t="shared" si="8"/>
        <v>10330</v>
      </c>
      <c r="M39" s="8">
        <v>0.97099999999999997</v>
      </c>
      <c r="O39" s="8">
        <f t="shared" si="9"/>
        <v>0.97789999999999999</v>
      </c>
      <c r="P39" s="24">
        <f t="shared" si="10"/>
        <v>0.48894736842105269</v>
      </c>
      <c r="U39" s="39">
        <f t="shared" si="11"/>
        <v>1.0329999999999999</v>
      </c>
      <c r="V39" s="8">
        <f t="shared" si="12"/>
        <v>0.99167999999999989</v>
      </c>
      <c r="W39" s="39">
        <f t="shared" si="13"/>
        <v>1.0115000000000001</v>
      </c>
      <c r="X39" s="8">
        <f t="shared" si="14"/>
        <v>0.80920000000000014</v>
      </c>
      <c r="Y39" s="39">
        <f t="shared" si="15"/>
        <v>1.0115000000000001</v>
      </c>
      <c r="Z39" s="8">
        <f t="shared" si="16"/>
        <v>0.64736000000000005</v>
      </c>
      <c r="AA39" s="8">
        <f t="shared" si="17"/>
        <v>1.0115000000000001</v>
      </c>
      <c r="AB39" s="8">
        <f t="shared" si="18"/>
        <v>0.48552000000000001</v>
      </c>
      <c r="AC39" s="8">
        <f t="shared" si="19"/>
        <v>1.0115000000000001</v>
      </c>
      <c r="AD39" s="8">
        <f t="shared" si="20"/>
        <v>0.40460000000000007</v>
      </c>
      <c r="AG39" s="8">
        <f t="shared" si="21"/>
        <v>1.0693999999999999</v>
      </c>
    </row>
    <row r="40" spans="1:43" x14ac:dyDescent="0.25">
      <c r="A40" s="8">
        <v>36</v>
      </c>
      <c r="B40" s="8">
        <v>1</v>
      </c>
      <c r="C40" s="8">
        <f t="shared" si="23"/>
        <v>20000000</v>
      </c>
      <c r="D40" s="8">
        <f t="shared" si="3"/>
        <v>50000000</v>
      </c>
      <c r="E40" s="8">
        <f t="shared" si="24"/>
        <v>9000000</v>
      </c>
      <c r="F40" s="8">
        <f t="shared" si="4"/>
        <v>10000000</v>
      </c>
      <c r="G40" s="10" t="str">
        <f t="shared" si="5"/>
        <v>[10125,10125,10125,10125]</v>
      </c>
      <c r="H40" s="8">
        <f t="shared" si="6"/>
        <v>10125</v>
      </c>
      <c r="I40" s="8">
        <f t="shared" si="7"/>
        <v>10728</v>
      </c>
      <c r="J40" s="8">
        <f t="shared" si="0"/>
        <v>9768</v>
      </c>
      <c r="K40" s="8">
        <f t="shared" si="8"/>
        <v>10340</v>
      </c>
      <c r="M40" s="8">
        <v>0.97199999999999998</v>
      </c>
      <c r="O40" s="8">
        <f t="shared" si="9"/>
        <v>0.9768</v>
      </c>
      <c r="P40" s="24">
        <f t="shared" si="10"/>
        <v>0.48842105263157898</v>
      </c>
      <c r="U40" s="39">
        <f t="shared" si="11"/>
        <v>1.034</v>
      </c>
      <c r="V40" s="8">
        <f t="shared" si="12"/>
        <v>0.99263999999999997</v>
      </c>
      <c r="W40" s="39">
        <f t="shared" si="13"/>
        <v>1.0125</v>
      </c>
      <c r="X40" s="8">
        <f t="shared" si="14"/>
        <v>0.81</v>
      </c>
      <c r="Y40" s="39">
        <f t="shared" si="15"/>
        <v>1.0125</v>
      </c>
      <c r="Z40" s="8">
        <f t="shared" si="16"/>
        <v>0.64800000000000002</v>
      </c>
      <c r="AA40" s="8">
        <f t="shared" si="17"/>
        <v>1.0125</v>
      </c>
      <c r="AB40" s="8">
        <f t="shared" si="18"/>
        <v>0.48599999999999999</v>
      </c>
      <c r="AC40" s="8">
        <f t="shared" si="19"/>
        <v>1.0125</v>
      </c>
      <c r="AD40" s="8">
        <f t="shared" si="20"/>
        <v>0.40500000000000003</v>
      </c>
      <c r="AG40" s="8">
        <f t="shared" si="21"/>
        <v>1.0728</v>
      </c>
    </row>
    <row r="41" spans="1:43" x14ac:dyDescent="0.25">
      <c r="A41" s="8">
        <v>37</v>
      </c>
      <c r="B41" s="8">
        <v>1</v>
      </c>
      <c r="C41" s="8">
        <f t="shared" si="23"/>
        <v>20000000</v>
      </c>
      <c r="D41" s="8">
        <f t="shared" si="3"/>
        <v>50000000</v>
      </c>
      <c r="E41" s="8">
        <f t="shared" si="24"/>
        <v>10000000</v>
      </c>
      <c r="F41" s="8">
        <f t="shared" si="4"/>
        <v>11000000</v>
      </c>
      <c r="G41" s="10" t="str">
        <f t="shared" si="5"/>
        <v>[10135,10135,10135,10135]</v>
      </c>
      <c r="H41" s="8">
        <f t="shared" si="6"/>
        <v>10135</v>
      </c>
      <c r="I41" s="8">
        <f t="shared" si="7"/>
        <v>10762</v>
      </c>
      <c r="J41" s="8">
        <f t="shared" si="0"/>
        <v>9758</v>
      </c>
      <c r="K41" s="8">
        <f t="shared" si="8"/>
        <v>10351</v>
      </c>
      <c r="M41" s="8">
        <v>0.97299999999999998</v>
      </c>
      <c r="O41" s="8">
        <f t="shared" si="9"/>
        <v>0.9758</v>
      </c>
      <c r="P41" s="24">
        <f t="shared" si="10"/>
        <v>0.48789473684210527</v>
      </c>
      <c r="U41" s="39">
        <f t="shared" si="11"/>
        <v>1.0350999999999999</v>
      </c>
      <c r="V41" s="8">
        <f t="shared" si="12"/>
        <v>0.99369599999999991</v>
      </c>
      <c r="W41" s="39">
        <f t="shared" si="13"/>
        <v>1.0135000000000001</v>
      </c>
      <c r="X41" s="8">
        <f t="shared" si="14"/>
        <v>0.81080000000000008</v>
      </c>
      <c r="Y41" s="39">
        <f t="shared" si="15"/>
        <v>1.0135000000000001</v>
      </c>
      <c r="Z41" s="8">
        <f t="shared" si="16"/>
        <v>0.64864000000000011</v>
      </c>
      <c r="AA41" s="8">
        <f t="shared" si="17"/>
        <v>1.0135000000000001</v>
      </c>
      <c r="AB41" s="8">
        <f t="shared" si="18"/>
        <v>0.48648000000000002</v>
      </c>
      <c r="AC41" s="8">
        <f t="shared" si="19"/>
        <v>1.0135000000000001</v>
      </c>
      <c r="AD41" s="8">
        <f t="shared" si="20"/>
        <v>0.40540000000000004</v>
      </c>
      <c r="AG41" s="8">
        <f t="shared" si="21"/>
        <v>1.0762</v>
      </c>
    </row>
    <row r="42" spans="1:43" x14ac:dyDescent="0.25">
      <c r="A42" s="8">
        <v>38</v>
      </c>
      <c r="B42" s="8">
        <v>1</v>
      </c>
      <c r="C42" s="8">
        <f t="shared" si="23"/>
        <v>20000000</v>
      </c>
      <c r="D42" s="8">
        <f t="shared" si="3"/>
        <v>50000000</v>
      </c>
      <c r="E42" s="8">
        <f t="shared" si="24"/>
        <v>11000000</v>
      </c>
      <c r="F42" s="8">
        <f t="shared" si="4"/>
        <v>12000000</v>
      </c>
      <c r="G42" s="10" t="str">
        <f t="shared" si="5"/>
        <v>[10135,10146,10146,10146]</v>
      </c>
      <c r="H42" s="8">
        <f t="shared" si="6"/>
        <v>10146</v>
      </c>
      <c r="I42" s="8">
        <f t="shared" si="7"/>
        <v>10797.000000000002</v>
      </c>
      <c r="J42" s="8">
        <f t="shared" si="0"/>
        <v>9747</v>
      </c>
      <c r="K42" s="8">
        <f t="shared" si="8"/>
        <v>10362</v>
      </c>
      <c r="M42" s="8">
        <v>0.97399999999999998</v>
      </c>
      <c r="O42" s="8">
        <f t="shared" si="9"/>
        <v>0.97470000000000001</v>
      </c>
      <c r="P42" s="24">
        <f t="shared" si="10"/>
        <v>0.48736842105263167</v>
      </c>
      <c r="U42" s="39">
        <f t="shared" si="11"/>
        <v>1.0362</v>
      </c>
      <c r="V42" s="8">
        <f t="shared" si="12"/>
        <v>0.99475199999999997</v>
      </c>
      <c r="W42" s="41">
        <f>W41</f>
        <v>1.0135000000000001</v>
      </c>
      <c r="X42" s="8">
        <f t="shared" si="14"/>
        <v>0.81080000000000008</v>
      </c>
      <c r="Y42" s="39">
        <f t="shared" si="15"/>
        <v>1.0145999999999999</v>
      </c>
      <c r="Z42" s="8">
        <f t="shared" si="16"/>
        <v>0.64934400000000003</v>
      </c>
      <c r="AA42" s="8">
        <f t="shared" si="17"/>
        <v>1.0145999999999999</v>
      </c>
      <c r="AB42" s="8">
        <f t="shared" si="18"/>
        <v>0.48700799999999994</v>
      </c>
      <c r="AC42" s="8">
        <f t="shared" si="19"/>
        <v>1.0145999999999999</v>
      </c>
      <c r="AD42" s="8">
        <f t="shared" si="20"/>
        <v>0.40583999999999998</v>
      </c>
      <c r="AG42" s="8">
        <f t="shared" si="21"/>
        <v>1.0797000000000001</v>
      </c>
    </row>
    <row r="43" spans="1:43" x14ac:dyDescent="0.25">
      <c r="A43" s="8">
        <v>39</v>
      </c>
      <c r="B43" s="8">
        <v>1</v>
      </c>
      <c r="C43" s="8">
        <f t="shared" si="23"/>
        <v>20000000</v>
      </c>
      <c r="D43" s="8">
        <f t="shared" si="3"/>
        <v>50000000</v>
      </c>
      <c r="E43" s="8">
        <f t="shared" si="24"/>
        <v>12000000</v>
      </c>
      <c r="F43" s="8">
        <f t="shared" si="4"/>
        <v>13000000</v>
      </c>
      <c r="G43" s="10" t="str">
        <f t="shared" si="5"/>
        <v>[10135,10156,10156,10156]</v>
      </c>
      <c r="H43" s="8">
        <f t="shared" si="6"/>
        <v>10156</v>
      </c>
      <c r="I43" s="8">
        <f t="shared" si="7"/>
        <v>10831</v>
      </c>
      <c r="J43" s="8">
        <f t="shared" si="0"/>
        <v>9737</v>
      </c>
      <c r="K43" s="8">
        <f t="shared" si="8"/>
        <v>10371.999999999998</v>
      </c>
      <c r="M43" s="8">
        <v>0.97499999999999998</v>
      </c>
      <c r="O43" s="8">
        <f t="shared" si="9"/>
        <v>0.97370000000000001</v>
      </c>
      <c r="P43" s="24">
        <f t="shared" si="10"/>
        <v>0.48684210526315785</v>
      </c>
      <c r="U43" s="39">
        <f t="shared" si="11"/>
        <v>1.0371999999999999</v>
      </c>
      <c r="V43" s="8">
        <f t="shared" si="12"/>
        <v>0.99571199999999982</v>
      </c>
      <c r="W43" s="41">
        <f t="shared" ref="W43:W56" si="26">W42</f>
        <v>1.0135000000000001</v>
      </c>
      <c r="X43" s="8">
        <f t="shared" si="14"/>
        <v>0.81080000000000008</v>
      </c>
      <c r="Y43" s="39">
        <f t="shared" si="15"/>
        <v>1.0156000000000001</v>
      </c>
      <c r="Z43" s="8">
        <f t="shared" si="16"/>
        <v>0.64998400000000001</v>
      </c>
      <c r="AA43" s="8">
        <f t="shared" si="17"/>
        <v>1.0156000000000001</v>
      </c>
      <c r="AB43" s="8">
        <f t="shared" si="18"/>
        <v>0.48748800000000003</v>
      </c>
      <c r="AC43" s="8">
        <f t="shared" si="19"/>
        <v>1.0156000000000001</v>
      </c>
      <c r="AD43" s="8">
        <f t="shared" si="20"/>
        <v>0.40624000000000005</v>
      </c>
      <c r="AG43" s="8">
        <f t="shared" si="21"/>
        <v>1.0831</v>
      </c>
    </row>
    <row r="44" spans="1:43" x14ac:dyDescent="0.25">
      <c r="A44" s="8">
        <v>40</v>
      </c>
      <c r="B44" s="8">
        <v>1</v>
      </c>
      <c r="C44" s="8">
        <f t="shared" si="23"/>
        <v>20000000</v>
      </c>
      <c r="D44" s="8">
        <f t="shared" si="3"/>
        <v>50000000</v>
      </c>
      <c r="E44" s="8">
        <f t="shared" si="24"/>
        <v>13000000</v>
      </c>
      <c r="F44" s="8">
        <f t="shared" si="4"/>
        <v>14000000</v>
      </c>
      <c r="G44" s="10" t="str">
        <f t="shared" si="5"/>
        <v>[10135,10167,10167,10167]</v>
      </c>
      <c r="H44" s="8">
        <f t="shared" si="6"/>
        <v>10167</v>
      </c>
      <c r="I44" s="8">
        <f t="shared" si="7"/>
        <v>10866</v>
      </c>
      <c r="J44" s="8">
        <f t="shared" si="0"/>
        <v>9726</v>
      </c>
      <c r="K44" s="8">
        <f t="shared" si="8"/>
        <v>10383</v>
      </c>
      <c r="M44" s="8">
        <v>0.97599999999999998</v>
      </c>
      <c r="O44" s="8">
        <f t="shared" si="9"/>
        <v>0.97260000000000002</v>
      </c>
      <c r="P44" s="24">
        <f t="shared" si="10"/>
        <v>0.48631578947368426</v>
      </c>
      <c r="U44" s="39">
        <f t="shared" si="11"/>
        <v>1.0383</v>
      </c>
      <c r="V44" s="8">
        <f t="shared" si="12"/>
        <v>0.99676799999999999</v>
      </c>
      <c r="W44" s="41">
        <f t="shared" si="26"/>
        <v>1.0135000000000001</v>
      </c>
      <c r="X44" s="8">
        <f t="shared" si="14"/>
        <v>0.81080000000000008</v>
      </c>
      <c r="Y44" s="39">
        <f t="shared" si="15"/>
        <v>1.0166999999999999</v>
      </c>
      <c r="Z44" s="8">
        <f t="shared" si="16"/>
        <v>0.65068799999999993</v>
      </c>
      <c r="AA44" s="8">
        <f t="shared" si="17"/>
        <v>1.0166999999999999</v>
      </c>
      <c r="AB44" s="8">
        <f t="shared" si="18"/>
        <v>0.48801599999999995</v>
      </c>
      <c r="AC44" s="8">
        <f t="shared" si="19"/>
        <v>1.0166999999999999</v>
      </c>
      <c r="AD44" s="8">
        <f t="shared" si="20"/>
        <v>0.40667999999999999</v>
      </c>
      <c r="AG44" s="8">
        <f t="shared" si="21"/>
        <v>1.0866</v>
      </c>
    </row>
    <row r="45" spans="1:43" x14ac:dyDescent="0.25">
      <c r="A45" s="8">
        <v>41</v>
      </c>
      <c r="B45" s="8">
        <v>1</v>
      </c>
      <c r="C45" s="8">
        <f t="shared" si="23"/>
        <v>20000000</v>
      </c>
      <c r="D45" s="8">
        <f t="shared" si="3"/>
        <v>50000000</v>
      </c>
      <c r="E45" s="8">
        <f t="shared" si="24"/>
        <v>14000000</v>
      </c>
      <c r="F45" s="8">
        <f t="shared" si="4"/>
        <v>15000000</v>
      </c>
      <c r="G45" s="10" t="str">
        <f t="shared" si="5"/>
        <v>[10135,10177,10177,10177]</v>
      </c>
      <c r="H45" s="8">
        <f t="shared" si="6"/>
        <v>10177</v>
      </c>
      <c r="I45" s="8">
        <f t="shared" si="7"/>
        <v>10900</v>
      </c>
      <c r="J45" s="8">
        <f t="shared" si="0"/>
        <v>9716</v>
      </c>
      <c r="K45" s="8">
        <f t="shared" si="8"/>
        <v>10394.000000000002</v>
      </c>
      <c r="M45" s="8">
        <v>0.97699999999999998</v>
      </c>
      <c r="O45" s="8">
        <f t="shared" si="9"/>
        <v>0.97160000000000002</v>
      </c>
      <c r="P45" s="24">
        <f t="shared" si="10"/>
        <v>0.48578947368421055</v>
      </c>
      <c r="U45" s="39">
        <f t="shared" si="11"/>
        <v>1.0394000000000001</v>
      </c>
      <c r="V45" s="8">
        <f t="shared" si="12"/>
        <v>0.99782400000000004</v>
      </c>
      <c r="W45" s="41">
        <f t="shared" si="26"/>
        <v>1.0135000000000001</v>
      </c>
      <c r="X45" s="8">
        <f t="shared" si="14"/>
        <v>0.81080000000000008</v>
      </c>
      <c r="Y45" s="39">
        <f t="shared" si="15"/>
        <v>1.0177</v>
      </c>
      <c r="Z45" s="8">
        <f t="shared" si="16"/>
        <v>0.65132800000000002</v>
      </c>
      <c r="AA45" s="8">
        <f t="shared" si="17"/>
        <v>1.0177</v>
      </c>
      <c r="AB45" s="8">
        <f t="shared" si="18"/>
        <v>0.48849599999999999</v>
      </c>
      <c r="AC45" s="8">
        <f t="shared" si="19"/>
        <v>1.0177</v>
      </c>
      <c r="AD45" s="8">
        <f t="shared" si="20"/>
        <v>0.40708000000000005</v>
      </c>
      <c r="AG45" s="8">
        <f t="shared" si="21"/>
        <v>1.0900000000000001</v>
      </c>
    </row>
    <row r="46" spans="1:43" x14ac:dyDescent="0.25">
      <c r="A46" s="8">
        <v>42</v>
      </c>
      <c r="B46" s="8">
        <v>1</v>
      </c>
      <c r="C46" s="8">
        <f t="shared" si="23"/>
        <v>20000000</v>
      </c>
      <c r="D46" s="8">
        <f t="shared" si="3"/>
        <v>50000000</v>
      </c>
      <c r="E46" s="8">
        <f t="shared" si="24"/>
        <v>15000000</v>
      </c>
      <c r="F46" s="8">
        <f t="shared" si="4"/>
        <v>16000000</v>
      </c>
      <c r="G46" s="10" t="str">
        <f t="shared" si="5"/>
        <v>[10135,10188,10188,10188]</v>
      </c>
      <c r="H46" s="8">
        <f t="shared" si="6"/>
        <v>10188</v>
      </c>
      <c r="I46" s="8">
        <f t="shared" si="7"/>
        <v>10935</v>
      </c>
      <c r="J46" s="8">
        <f t="shared" si="0"/>
        <v>9705</v>
      </c>
      <c r="K46" s="8">
        <f t="shared" si="8"/>
        <v>10404</v>
      </c>
      <c r="M46" s="8">
        <v>0.97799999999999998</v>
      </c>
      <c r="O46" s="8">
        <f t="shared" si="9"/>
        <v>0.97050000000000003</v>
      </c>
      <c r="P46" s="24">
        <f t="shared" si="10"/>
        <v>0.48526315789473684</v>
      </c>
      <c r="U46" s="39">
        <f t="shared" si="11"/>
        <v>1.0404</v>
      </c>
      <c r="V46" s="8">
        <f t="shared" si="12"/>
        <v>0.99878400000000001</v>
      </c>
      <c r="W46" s="41">
        <f t="shared" si="26"/>
        <v>1.0135000000000001</v>
      </c>
      <c r="X46" s="8">
        <f t="shared" si="14"/>
        <v>0.81080000000000008</v>
      </c>
      <c r="Y46" s="39">
        <f t="shared" si="15"/>
        <v>1.0187999999999999</v>
      </c>
      <c r="Z46" s="8">
        <f t="shared" si="16"/>
        <v>0.65203199999999994</v>
      </c>
      <c r="AA46" s="8">
        <f t="shared" si="17"/>
        <v>1.0187999999999999</v>
      </c>
      <c r="AB46" s="8">
        <f t="shared" si="18"/>
        <v>0.48902399999999996</v>
      </c>
      <c r="AC46" s="8">
        <f t="shared" si="19"/>
        <v>1.0187999999999999</v>
      </c>
      <c r="AD46" s="8">
        <f t="shared" si="20"/>
        <v>0.40751999999999999</v>
      </c>
      <c r="AG46" s="8">
        <f t="shared" si="21"/>
        <v>1.0934999999999999</v>
      </c>
    </row>
    <row r="47" spans="1:43" x14ac:dyDescent="0.25">
      <c r="A47" s="8" t="s">
        <v>56</v>
      </c>
      <c r="B47" s="8">
        <v>1</v>
      </c>
      <c r="C47" s="8">
        <f t="shared" si="23"/>
        <v>20000000</v>
      </c>
      <c r="D47" s="8">
        <f t="shared" si="3"/>
        <v>50000000</v>
      </c>
      <c r="E47" s="8">
        <f t="shared" si="24"/>
        <v>16000000</v>
      </c>
      <c r="F47" s="8">
        <f t="shared" si="4"/>
        <v>17000000</v>
      </c>
      <c r="G47" s="10" t="str">
        <f t="shared" si="5"/>
        <v>[10135,10198,10198,10198]</v>
      </c>
      <c r="H47" s="8">
        <f t="shared" si="6"/>
        <v>10198</v>
      </c>
      <c r="I47" s="8">
        <f t="shared" si="7"/>
        <v>10970</v>
      </c>
      <c r="J47" s="8">
        <f t="shared" si="0"/>
        <v>9695</v>
      </c>
      <c r="K47" s="8">
        <f t="shared" si="8"/>
        <v>10415.000000000002</v>
      </c>
      <c r="M47" s="8">
        <v>0.97899999999999998</v>
      </c>
      <c r="O47" s="8">
        <f t="shared" si="9"/>
        <v>0.96950000000000003</v>
      </c>
      <c r="P47" s="24">
        <f t="shared" si="10"/>
        <v>0.48473684210526324</v>
      </c>
      <c r="U47" s="39">
        <f t="shared" si="11"/>
        <v>1.0415000000000001</v>
      </c>
      <c r="V47" s="8">
        <f t="shared" si="12"/>
        <v>0.99984000000000006</v>
      </c>
      <c r="W47" s="41">
        <f t="shared" si="26"/>
        <v>1.0135000000000001</v>
      </c>
      <c r="X47" s="8">
        <f t="shared" si="14"/>
        <v>0.81080000000000008</v>
      </c>
      <c r="Y47" s="39">
        <f t="shared" si="15"/>
        <v>1.0198</v>
      </c>
      <c r="Z47" s="8">
        <f t="shared" si="16"/>
        <v>0.65267200000000003</v>
      </c>
      <c r="AA47" s="8">
        <f t="shared" si="17"/>
        <v>1.0198</v>
      </c>
      <c r="AB47" s="8">
        <f t="shared" si="18"/>
        <v>0.48950399999999999</v>
      </c>
      <c r="AC47" s="8">
        <f t="shared" si="19"/>
        <v>1.0198</v>
      </c>
      <c r="AD47" s="8">
        <f t="shared" si="20"/>
        <v>0.40792000000000006</v>
      </c>
      <c r="AG47" s="8">
        <f t="shared" si="21"/>
        <v>1.097</v>
      </c>
    </row>
    <row r="48" spans="1:43" x14ac:dyDescent="0.25">
      <c r="A48" s="8">
        <v>44</v>
      </c>
      <c r="B48" s="8">
        <v>1</v>
      </c>
      <c r="C48" s="8">
        <f t="shared" si="23"/>
        <v>20000000</v>
      </c>
      <c r="D48" s="8">
        <f t="shared" si="3"/>
        <v>50000000</v>
      </c>
      <c r="E48" s="8">
        <f t="shared" si="24"/>
        <v>17000000</v>
      </c>
      <c r="F48" s="8">
        <f t="shared" si="4"/>
        <v>18000000</v>
      </c>
      <c r="G48" s="10" t="str">
        <f t="shared" si="5"/>
        <v>[10135,10208,10208,10208]</v>
      </c>
      <c r="H48" s="8">
        <f t="shared" si="6"/>
        <v>10208</v>
      </c>
      <c r="I48" s="8">
        <f t="shared" si="7"/>
        <v>11005</v>
      </c>
      <c r="J48" s="8">
        <f t="shared" si="0"/>
        <v>9684</v>
      </c>
      <c r="K48" s="8">
        <f t="shared" si="8"/>
        <v>10426</v>
      </c>
      <c r="M48" s="8">
        <v>0.98</v>
      </c>
      <c r="O48" s="8">
        <f t="shared" si="9"/>
        <v>0.96840000000000004</v>
      </c>
      <c r="P48" s="24">
        <f t="shared" si="10"/>
        <v>0.48421052631578942</v>
      </c>
      <c r="U48" s="39">
        <f t="shared" si="11"/>
        <v>1.0426</v>
      </c>
      <c r="V48" s="8">
        <f t="shared" si="12"/>
        <v>1.000896</v>
      </c>
      <c r="W48" s="41">
        <f t="shared" si="26"/>
        <v>1.0135000000000001</v>
      </c>
      <c r="X48" s="8">
        <f t="shared" si="14"/>
        <v>0.81080000000000008</v>
      </c>
      <c r="Y48" s="39">
        <f t="shared" si="15"/>
        <v>1.0207999999999999</v>
      </c>
      <c r="Z48" s="8">
        <f t="shared" si="16"/>
        <v>0.653312</v>
      </c>
      <c r="AA48" s="8">
        <f t="shared" si="17"/>
        <v>1.0207999999999999</v>
      </c>
      <c r="AB48" s="8">
        <f t="shared" si="18"/>
        <v>0.48998399999999998</v>
      </c>
      <c r="AC48" s="8">
        <f t="shared" si="19"/>
        <v>1.0207999999999999</v>
      </c>
      <c r="AD48" s="8">
        <f t="shared" si="20"/>
        <v>0.40832000000000002</v>
      </c>
      <c r="AG48" s="8">
        <f t="shared" si="21"/>
        <v>1.1005</v>
      </c>
    </row>
    <row r="49" spans="1:33" x14ac:dyDescent="0.25">
      <c r="A49" s="8">
        <v>45</v>
      </c>
      <c r="B49" s="8">
        <v>1</v>
      </c>
      <c r="C49" s="8">
        <f t="shared" si="23"/>
        <v>20000000</v>
      </c>
      <c r="D49" s="8">
        <f t="shared" si="3"/>
        <v>50000000</v>
      </c>
      <c r="E49" s="8">
        <f t="shared" si="24"/>
        <v>18000000</v>
      </c>
      <c r="F49" s="8">
        <f t="shared" si="4"/>
        <v>19000000</v>
      </c>
      <c r="G49" s="10" t="str">
        <f t="shared" si="5"/>
        <v>[10135,10219,10219,10219]</v>
      </c>
      <c r="H49" s="8">
        <f t="shared" si="6"/>
        <v>10219</v>
      </c>
      <c r="I49" s="8">
        <f t="shared" si="7"/>
        <v>11040.000000000002</v>
      </c>
      <c r="J49" s="8">
        <f t="shared" si="0"/>
        <v>9674</v>
      </c>
      <c r="K49" s="8">
        <f t="shared" si="8"/>
        <v>10436</v>
      </c>
      <c r="M49" s="8">
        <v>0.98099999999999998</v>
      </c>
      <c r="O49" s="8">
        <f t="shared" si="9"/>
        <v>0.96740000000000004</v>
      </c>
      <c r="P49" s="24">
        <f t="shared" si="10"/>
        <v>0.48368421052631583</v>
      </c>
      <c r="U49" s="39">
        <f t="shared" si="11"/>
        <v>1.0436000000000001</v>
      </c>
      <c r="V49" s="8">
        <f t="shared" si="12"/>
        <v>1.0018560000000001</v>
      </c>
      <c r="W49" s="41">
        <f t="shared" si="26"/>
        <v>1.0135000000000001</v>
      </c>
      <c r="X49" s="8">
        <f t="shared" si="14"/>
        <v>0.81080000000000008</v>
      </c>
      <c r="Y49" s="39">
        <f t="shared" si="15"/>
        <v>1.0219</v>
      </c>
      <c r="Z49" s="8">
        <f t="shared" si="16"/>
        <v>0.65401600000000004</v>
      </c>
      <c r="AA49" s="8">
        <f t="shared" si="17"/>
        <v>1.0219</v>
      </c>
      <c r="AB49" s="8">
        <f t="shared" si="18"/>
        <v>0.490512</v>
      </c>
      <c r="AC49" s="8">
        <f t="shared" si="19"/>
        <v>1.0219</v>
      </c>
      <c r="AD49" s="8">
        <f t="shared" si="20"/>
        <v>0.40876000000000001</v>
      </c>
      <c r="AG49" s="8">
        <f t="shared" si="21"/>
        <v>1.1040000000000001</v>
      </c>
    </row>
    <row r="50" spans="1:33" x14ac:dyDescent="0.25">
      <c r="A50" s="8">
        <v>46</v>
      </c>
      <c r="B50" s="8">
        <v>1</v>
      </c>
      <c r="C50" s="8">
        <f t="shared" si="23"/>
        <v>20000000</v>
      </c>
      <c r="D50" s="8">
        <f t="shared" si="3"/>
        <v>50000000</v>
      </c>
      <c r="E50" s="8">
        <f t="shared" si="24"/>
        <v>19000000</v>
      </c>
      <c r="F50" s="8">
        <f t="shared" si="4"/>
        <v>20000000</v>
      </c>
      <c r="G50" s="10" t="str">
        <f t="shared" si="5"/>
        <v>[10135,10229,10229,10229]</v>
      </c>
      <c r="H50" s="8">
        <f t="shared" si="6"/>
        <v>10229</v>
      </c>
      <c r="I50" s="8">
        <f t="shared" si="7"/>
        <v>11075</v>
      </c>
      <c r="J50" s="8">
        <f t="shared" si="0"/>
        <v>9663</v>
      </c>
      <c r="K50" s="8">
        <f t="shared" si="8"/>
        <v>10447</v>
      </c>
      <c r="M50" s="8">
        <v>0.98199999999999998</v>
      </c>
      <c r="O50" s="8">
        <f t="shared" si="9"/>
        <v>0.96630000000000005</v>
      </c>
      <c r="P50" s="24">
        <f t="shared" si="10"/>
        <v>0.48315789473684212</v>
      </c>
      <c r="U50" s="39">
        <f t="shared" si="11"/>
        <v>1.0447</v>
      </c>
      <c r="V50" s="8">
        <f t="shared" si="12"/>
        <v>1.002912</v>
      </c>
      <c r="W50" s="41">
        <f t="shared" si="26"/>
        <v>1.0135000000000001</v>
      </c>
      <c r="X50" s="8">
        <f t="shared" si="14"/>
        <v>0.81080000000000008</v>
      </c>
      <c r="Y50" s="39">
        <f t="shared" si="15"/>
        <v>1.0228999999999999</v>
      </c>
      <c r="Z50" s="8">
        <f t="shared" si="16"/>
        <v>0.65465600000000002</v>
      </c>
      <c r="AA50" s="8">
        <f t="shared" si="17"/>
        <v>1.0228999999999999</v>
      </c>
      <c r="AB50" s="8">
        <f t="shared" si="18"/>
        <v>0.49099199999999993</v>
      </c>
      <c r="AC50" s="8">
        <f t="shared" si="19"/>
        <v>1.0228999999999999</v>
      </c>
      <c r="AD50" s="8">
        <f t="shared" si="20"/>
        <v>0.40915999999999997</v>
      </c>
      <c r="AG50" s="8">
        <f t="shared" si="21"/>
        <v>1.1074999999999999</v>
      </c>
    </row>
    <row r="51" spans="1:33" x14ac:dyDescent="0.25">
      <c r="A51" s="8">
        <v>47</v>
      </c>
      <c r="B51" s="8">
        <v>1</v>
      </c>
      <c r="C51" s="8">
        <f t="shared" si="23"/>
        <v>20000000</v>
      </c>
      <c r="D51" s="8">
        <f t="shared" si="3"/>
        <v>50000000</v>
      </c>
      <c r="E51" s="8">
        <f t="shared" si="24"/>
        <v>20000000</v>
      </c>
      <c r="F51" s="8">
        <f t="shared" si="4"/>
        <v>21000000</v>
      </c>
      <c r="G51" s="10" t="str">
        <f t="shared" si="5"/>
        <v>[10135,10240,10240,10240]</v>
      </c>
      <c r="H51" s="8">
        <f t="shared" si="6"/>
        <v>10240</v>
      </c>
      <c r="I51" s="8">
        <f t="shared" si="7"/>
        <v>11110</v>
      </c>
      <c r="J51" s="8">
        <f t="shared" si="0"/>
        <v>9653</v>
      </c>
      <c r="K51" s="8">
        <f t="shared" si="8"/>
        <v>10457</v>
      </c>
      <c r="M51" s="8">
        <v>0.98299999999999998</v>
      </c>
      <c r="O51" s="8">
        <f t="shared" si="9"/>
        <v>0.96530000000000005</v>
      </c>
      <c r="P51" s="24">
        <f t="shared" si="10"/>
        <v>0.48263157894736841</v>
      </c>
      <c r="U51" s="39">
        <f t="shared" si="11"/>
        <v>1.0457000000000001</v>
      </c>
      <c r="V51" s="8">
        <f t="shared" si="12"/>
        <v>1.0038720000000001</v>
      </c>
      <c r="W51" s="41">
        <f t="shared" si="26"/>
        <v>1.0135000000000001</v>
      </c>
      <c r="X51" s="8">
        <f t="shared" si="14"/>
        <v>0.81080000000000008</v>
      </c>
      <c r="Y51" s="39">
        <f t="shared" si="15"/>
        <v>1.024</v>
      </c>
      <c r="Z51" s="8">
        <f t="shared" si="16"/>
        <v>0.65536000000000005</v>
      </c>
      <c r="AA51" s="8">
        <f t="shared" si="17"/>
        <v>1.024</v>
      </c>
      <c r="AB51" s="8">
        <f t="shared" si="18"/>
        <v>0.49152000000000001</v>
      </c>
      <c r="AC51" s="8">
        <f t="shared" si="19"/>
        <v>1.024</v>
      </c>
      <c r="AD51" s="8">
        <f t="shared" si="20"/>
        <v>0.40960000000000002</v>
      </c>
      <c r="AG51" s="8">
        <f t="shared" si="21"/>
        <v>1.111</v>
      </c>
    </row>
    <row r="52" spans="1:33" x14ac:dyDescent="0.25">
      <c r="A52" s="8">
        <v>48</v>
      </c>
      <c r="B52" s="8">
        <v>1</v>
      </c>
      <c r="C52" s="8">
        <f t="shared" si="23"/>
        <v>20000000</v>
      </c>
      <c r="D52" s="8">
        <f t="shared" si="3"/>
        <v>50000000</v>
      </c>
      <c r="E52" s="8">
        <f t="shared" si="24"/>
        <v>21000000</v>
      </c>
      <c r="F52" s="8">
        <f t="shared" si="4"/>
        <v>22000000</v>
      </c>
      <c r="G52" s="10" t="str">
        <f t="shared" si="5"/>
        <v>[10135,10250,10250,10250]</v>
      </c>
      <c r="H52" s="8">
        <f t="shared" si="6"/>
        <v>10250</v>
      </c>
      <c r="I52" s="8">
        <f t="shared" si="7"/>
        <v>11146</v>
      </c>
      <c r="J52" s="8">
        <f t="shared" si="0"/>
        <v>9642</v>
      </c>
      <c r="K52" s="8">
        <f t="shared" si="8"/>
        <v>10468</v>
      </c>
      <c r="M52" s="8">
        <v>0.98399999999999999</v>
      </c>
      <c r="O52" s="8">
        <f t="shared" si="9"/>
        <v>0.96419999999999995</v>
      </c>
      <c r="P52" s="24">
        <f t="shared" si="10"/>
        <v>0.4821052631578947</v>
      </c>
      <c r="U52" s="39">
        <f t="shared" si="11"/>
        <v>1.0468</v>
      </c>
      <c r="V52" s="8">
        <f t="shared" si="12"/>
        <v>1.0049279999999998</v>
      </c>
      <c r="W52" s="41">
        <f t="shared" si="26"/>
        <v>1.0135000000000001</v>
      </c>
      <c r="X52" s="8">
        <f t="shared" si="14"/>
        <v>0.81080000000000008</v>
      </c>
      <c r="Y52" s="39">
        <f t="shared" si="15"/>
        <v>1.0249999999999999</v>
      </c>
      <c r="Z52" s="8">
        <f t="shared" si="16"/>
        <v>0.65599999999999992</v>
      </c>
      <c r="AA52" s="8">
        <f t="shared" si="17"/>
        <v>1.0249999999999999</v>
      </c>
      <c r="AB52" s="8">
        <f t="shared" si="18"/>
        <v>0.49199999999999994</v>
      </c>
      <c r="AC52" s="8">
        <f t="shared" si="19"/>
        <v>1.0249999999999999</v>
      </c>
      <c r="AD52" s="8">
        <f t="shared" si="20"/>
        <v>0.41</v>
      </c>
      <c r="AG52" s="8">
        <f t="shared" si="21"/>
        <v>1.1146</v>
      </c>
    </row>
    <row r="53" spans="1:33" x14ac:dyDescent="0.25">
      <c r="A53" s="8">
        <v>49</v>
      </c>
      <c r="B53" s="8">
        <v>1</v>
      </c>
      <c r="C53" s="8">
        <f t="shared" si="23"/>
        <v>20000000</v>
      </c>
      <c r="D53" s="8">
        <f t="shared" si="3"/>
        <v>50000000</v>
      </c>
      <c r="E53" s="8">
        <f t="shared" si="24"/>
        <v>22000000</v>
      </c>
      <c r="F53" s="8">
        <f t="shared" si="4"/>
        <v>23000000</v>
      </c>
      <c r="G53" s="10" t="str">
        <f t="shared" si="5"/>
        <v>[10135,10260,10260,10260]</v>
      </c>
      <c r="H53" s="8">
        <f t="shared" si="6"/>
        <v>10260</v>
      </c>
      <c r="I53" s="8">
        <f t="shared" si="7"/>
        <v>11181.000000000002</v>
      </c>
      <c r="J53" s="8">
        <f t="shared" si="0"/>
        <v>9632</v>
      </c>
      <c r="K53" s="8">
        <f t="shared" si="8"/>
        <v>10479</v>
      </c>
      <c r="M53" s="8">
        <v>0.98499999999999999</v>
      </c>
      <c r="O53" s="8">
        <f t="shared" si="9"/>
        <v>0.96319999999999995</v>
      </c>
      <c r="P53" s="24">
        <f t="shared" si="10"/>
        <v>0.48157894736842111</v>
      </c>
      <c r="U53" s="39">
        <f t="shared" si="11"/>
        <v>1.0479000000000001</v>
      </c>
      <c r="V53" s="8">
        <f t="shared" si="12"/>
        <v>1.005984</v>
      </c>
      <c r="W53" s="41">
        <f t="shared" si="26"/>
        <v>1.0135000000000001</v>
      </c>
      <c r="X53" s="8">
        <f t="shared" si="14"/>
        <v>0.81080000000000008</v>
      </c>
      <c r="Y53" s="39">
        <f t="shared" si="15"/>
        <v>1.026</v>
      </c>
      <c r="Z53" s="8">
        <f t="shared" si="16"/>
        <v>0.65664</v>
      </c>
      <c r="AA53" s="8">
        <f t="shared" si="17"/>
        <v>1.026</v>
      </c>
      <c r="AB53" s="8">
        <f t="shared" si="18"/>
        <v>0.49247999999999997</v>
      </c>
      <c r="AC53" s="8">
        <f t="shared" si="19"/>
        <v>1.026</v>
      </c>
      <c r="AD53" s="8">
        <f t="shared" si="20"/>
        <v>0.41040000000000004</v>
      </c>
      <c r="AG53" s="8">
        <f t="shared" si="21"/>
        <v>1.1181000000000001</v>
      </c>
    </row>
    <row r="54" spans="1:33" x14ac:dyDescent="0.25">
      <c r="A54" s="8">
        <v>50</v>
      </c>
      <c r="B54" s="8">
        <v>1</v>
      </c>
      <c r="C54" s="8">
        <f t="shared" si="23"/>
        <v>20000000</v>
      </c>
      <c r="D54" s="8">
        <f t="shared" si="3"/>
        <v>50000000</v>
      </c>
      <c r="E54" s="8">
        <f t="shared" si="24"/>
        <v>23000000</v>
      </c>
      <c r="F54" s="8">
        <f t="shared" si="4"/>
        <v>24000000</v>
      </c>
      <c r="G54" s="10" t="str">
        <f t="shared" si="5"/>
        <v>[10135,10271,10271,10271]</v>
      </c>
      <c r="H54" s="8">
        <f t="shared" si="6"/>
        <v>10270.999999999998</v>
      </c>
      <c r="I54" s="8">
        <f t="shared" si="7"/>
        <v>11217</v>
      </c>
      <c r="J54" s="8">
        <f t="shared" si="0"/>
        <v>9621</v>
      </c>
      <c r="K54" s="8">
        <f t="shared" si="8"/>
        <v>10489</v>
      </c>
      <c r="M54" s="8">
        <v>0.98599999999999999</v>
      </c>
      <c r="O54" s="8">
        <f t="shared" si="9"/>
        <v>0.96209999999999996</v>
      </c>
      <c r="P54" s="24">
        <f t="shared" si="10"/>
        <v>0.4810526315789474</v>
      </c>
      <c r="U54" s="39">
        <f t="shared" si="11"/>
        <v>1.0488999999999999</v>
      </c>
      <c r="V54" s="8">
        <f t="shared" si="12"/>
        <v>1.0069439999999998</v>
      </c>
      <c r="W54" s="41">
        <f t="shared" si="26"/>
        <v>1.0135000000000001</v>
      </c>
      <c r="X54" s="8">
        <f t="shared" si="14"/>
        <v>0.81080000000000008</v>
      </c>
      <c r="Y54" s="39">
        <f t="shared" si="15"/>
        <v>1.0270999999999999</v>
      </c>
      <c r="Z54" s="8">
        <f t="shared" si="16"/>
        <v>0.65734399999999993</v>
      </c>
      <c r="AA54" s="8">
        <f t="shared" si="17"/>
        <v>1.0270999999999999</v>
      </c>
      <c r="AB54" s="8">
        <f t="shared" si="18"/>
        <v>0.49300799999999995</v>
      </c>
      <c r="AC54" s="8">
        <f t="shared" si="19"/>
        <v>1.0270999999999999</v>
      </c>
      <c r="AD54" s="8">
        <f t="shared" si="20"/>
        <v>0.41083999999999998</v>
      </c>
      <c r="AG54" s="8">
        <f t="shared" si="21"/>
        <v>1.1216999999999999</v>
      </c>
    </row>
    <row r="55" spans="1:33" x14ac:dyDescent="0.25">
      <c r="A55" s="8">
        <v>51</v>
      </c>
      <c r="B55" s="8">
        <v>1</v>
      </c>
      <c r="C55" s="8">
        <f t="shared" si="23"/>
        <v>20000000</v>
      </c>
      <c r="D55" s="8">
        <f t="shared" si="3"/>
        <v>50000000</v>
      </c>
      <c r="E55" s="8">
        <f t="shared" si="24"/>
        <v>24000000</v>
      </c>
      <c r="F55" s="8">
        <f t="shared" si="4"/>
        <v>25000000</v>
      </c>
      <c r="G55" s="10" t="str">
        <f t="shared" si="5"/>
        <v>[10135,10281,10281,10281]</v>
      </c>
      <c r="H55" s="8">
        <f t="shared" si="6"/>
        <v>10281</v>
      </c>
      <c r="I55" s="8">
        <f t="shared" si="7"/>
        <v>11253</v>
      </c>
      <c r="J55" s="8">
        <f t="shared" si="0"/>
        <v>9611</v>
      </c>
      <c r="K55" s="8">
        <f t="shared" si="8"/>
        <v>10500</v>
      </c>
      <c r="M55" s="8">
        <v>0.98699999999999999</v>
      </c>
      <c r="O55" s="8">
        <f t="shared" si="9"/>
        <v>0.96109999999999995</v>
      </c>
      <c r="P55" s="24">
        <f t="shared" si="10"/>
        <v>0.48052631578947369</v>
      </c>
      <c r="U55" s="39">
        <f t="shared" si="11"/>
        <v>1.05</v>
      </c>
      <c r="V55" s="8">
        <f t="shared" si="12"/>
        <v>1.008</v>
      </c>
      <c r="W55" s="41">
        <f t="shared" si="26"/>
        <v>1.0135000000000001</v>
      </c>
      <c r="X55" s="8">
        <f t="shared" si="14"/>
        <v>0.81080000000000008</v>
      </c>
      <c r="Y55" s="39">
        <f t="shared" si="15"/>
        <v>1.0281</v>
      </c>
      <c r="Z55" s="8">
        <f t="shared" si="16"/>
        <v>0.65798400000000001</v>
      </c>
      <c r="AA55" s="8">
        <f t="shared" si="17"/>
        <v>1.0281</v>
      </c>
      <c r="AB55" s="8">
        <f t="shared" si="18"/>
        <v>0.49348799999999998</v>
      </c>
      <c r="AC55" s="8">
        <f t="shared" si="19"/>
        <v>1.0281</v>
      </c>
      <c r="AD55" s="8">
        <f t="shared" si="20"/>
        <v>0.41124000000000005</v>
      </c>
      <c r="AG55" s="8">
        <f t="shared" si="21"/>
        <v>1.1253</v>
      </c>
    </row>
    <row r="56" spans="1:33" s="9" customFormat="1" x14ac:dyDescent="0.25">
      <c r="A56" s="9">
        <v>52</v>
      </c>
      <c r="B56" s="9">
        <v>1</v>
      </c>
      <c r="C56" s="9">
        <f t="shared" si="23"/>
        <v>20000000</v>
      </c>
      <c r="D56" s="9">
        <f t="shared" si="3"/>
        <v>50000000</v>
      </c>
      <c r="E56" s="9">
        <f t="shared" si="24"/>
        <v>25000000</v>
      </c>
      <c r="F56" s="9">
        <f t="shared" si="4"/>
        <v>0</v>
      </c>
      <c r="G56" s="28" t="str">
        <f t="shared" si="5"/>
        <v>[10135,10292,10292,10292]</v>
      </c>
      <c r="H56" s="9">
        <f t="shared" si="6"/>
        <v>10291.999999999998</v>
      </c>
      <c r="I56" s="9">
        <f t="shared" si="7"/>
        <v>11289</v>
      </c>
      <c r="J56" s="9">
        <f t="shared" si="0"/>
        <v>9600</v>
      </c>
      <c r="K56" s="9">
        <f t="shared" si="8"/>
        <v>10511</v>
      </c>
      <c r="M56" s="8">
        <v>0.98799999999999999</v>
      </c>
      <c r="O56" s="9">
        <f t="shared" si="9"/>
        <v>0.96</v>
      </c>
      <c r="P56" s="34">
        <f t="shared" si="10"/>
        <v>0.48</v>
      </c>
      <c r="U56" s="39">
        <f t="shared" si="11"/>
        <v>1.0510999999999999</v>
      </c>
      <c r="V56" s="9">
        <f t="shared" si="12"/>
        <v>1.009056</v>
      </c>
      <c r="W56" s="41">
        <f t="shared" si="26"/>
        <v>1.0135000000000001</v>
      </c>
      <c r="X56" s="9">
        <f t="shared" si="14"/>
        <v>0.81080000000000008</v>
      </c>
      <c r="Y56" s="41">
        <f t="shared" si="15"/>
        <v>1.0291999999999999</v>
      </c>
      <c r="Z56" s="9">
        <f t="shared" si="16"/>
        <v>0.65868799999999994</v>
      </c>
      <c r="AA56" s="9">
        <f t="shared" si="17"/>
        <v>1.0291999999999999</v>
      </c>
      <c r="AB56" s="9">
        <f t="shared" si="18"/>
        <v>0.49401599999999996</v>
      </c>
      <c r="AC56" s="9">
        <f t="shared" si="19"/>
        <v>1.0291999999999999</v>
      </c>
      <c r="AD56" s="9">
        <f t="shared" si="20"/>
        <v>0.41167999999999999</v>
      </c>
      <c r="AG56" s="9">
        <f t="shared" si="21"/>
        <v>1.1289</v>
      </c>
    </row>
    <row r="57" spans="1:33" x14ac:dyDescent="0.25">
      <c r="A57" s="8">
        <v>53</v>
      </c>
      <c r="B57" s="8">
        <v>1</v>
      </c>
      <c r="C57" s="9">
        <v>50000000</v>
      </c>
      <c r="D57" s="8">
        <f t="shared" si="3"/>
        <v>100000000</v>
      </c>
      <c r="E57" s="8">
        <f t="shared" si="24"/>
        <v>0</v>
      </c>
      <c r="F57" s="8">
        <f t="shared" si="4"/>
        <v>1000000</v>
      </c>
      <c r="G57" s="10" t="str">
        <f t="shared" si="5"/>
        <v>[10052,10052,10052,10052]</v>
      </c>
      <c r="H57" s="8">
        <f t="shared" si="6"/>
        <v>10052.000000000002</v>
      </c>
      <c r="I57" s="8">
        <f t="shared" si="7"/>
        <v>10491</v>
      </c>
      <c r="J57" s="8">
        <f t="shared" si="0"/>
        <v>9842</v>
      </c>
      <c r="K57" s="8">
        <f t="shared" si="8"/>
        <v>10266</v>
      </c>
      <c r="M57" s="8">
        <v>0.96499999999999997</v>
      </c>
      <c r="O57" s="8">
        <f t="shared" si="9"/>
        <v>0.98419999999999996</v>
      </c>
      <c r="P57" s="24">
        <f t="shared" si="10"/>
        <v>0.49210526315789471</v>
      </c>
      <c r="U57" s="39">
        <f t="shared" si="11"/>
        <v>1.0266</v>
      </c>
      <c r="V57" s="8">
        <f t="shared" si="12"/>
        <v>0.98553599999999997</v>
      </c>
      <c r="W57" s="39">
        <f t="shared" si="13"/>
        <v>1.0052000000000001</v>
      </c>
      <c r="X57" s="8">
        <f t="shared" si="14"/>
        <v>0.8041600000000001</v>
      </c>
      <c r="Y57" s="39">
        <f t="shared" si="15"/>
        <v>1.0052000000000001</v>
      </c>
      <c r="Z57" s="8">
        <f t="shared" si="16"/>
        <v>0.64332800000000012</v>
      </c>
      <c r="AA57" s="8">
        <f t="shared" si="17"/>
        <v>1.0052000000000001</v>
      </c>
      <c r="AB57" s="8">
        <f t="shared" si="18"/>
        <v>0.48249600000000004</v>
      </c>
      <c r="AC57" s="8">
        <f t="shared" si="19"/>
        <v>1.0052000000000001</v>
      </c>
      <c r="AD57" s="8">
        <f t="shared" si="20"/>
        <v>0.40208000000000005</v>
      </c>
      <c r="AG57" s="8">
        <f t="shared" si="21"/>
        <v>1.0490999999999999</v>
      </c>
    </row>
    <row r="58" spans="1:33" x14ac:dyDescent="0.25">
      <c r="A58" s="8">
        <v>54</v>
      </c>
      <c r="B58" s="8">
        <v>1</v>
      </c>
      <c r="C58" s="8">
        <f t="shared" ref="C58:C82" si="27">C57</f>
        <v>50000000</v>
      </c>
      <c r="D58" s="8">
        <f t="shared" si="3"/>
        <v>100000000</v>
      </c>
      <c r="E58" s="8">
        <f t="shared" si="24"/>
        <v>1000000</v>
      </c>
      <c r="F58" s="8">
        <f t="shared" si="4"/>
        <v>2000000</v>
      </c>
      <c r="G58" s="10" t="str">
        <f t="shared" si="5"/>
        <v>[10063,10063,10063,10063]</v>
      </c>
      <c r="H58" s="8">
        <f t="shared" si="6"/>
        <v>10063</v>
      </c>
      <c r="I58" s="8">
        <f t="shared" si="7"/>
        <v>10525</v>
      </c>
      <c r="J58" s="8">
        <f t="shared" si="0"/>
        <v>9832</v>
      </c>
      <c r="K58" s="8">
        <f t="shared" si="8"/>
        <v>10277</v>
      </c>
      <c r="M58" s="8">
        <v>0.96599999999999997</v>
      </c>
      <c r="O58" s="8">
        <f t="shared" si="9"/>
        <v>0.98319999999999996</v>
      </c>
      <c r="P58" s="24">
        <f t="shared" si="10"/>
        <v>0.49157894736842112</v>
      </c>
      <c r="U58" s="39">
        <f t="shared" si="11"/>
        <v>1.0277000000000001</v>
      </c>
      <c r="V58" s="8">
        <f t="shared" si="12"/>
        <v>0.98659200000000002</v>
      </c>
      <c r="W58" s="39">
        <f t="shared" si="13"/>
        <v>1.0063</v>
      </c>
      <c r="X58" s="8">
        <f t="shared" si="14"/>
        <v>0.80503999999999998</v>
      </c>
      <c r="Y58" s="39">
        <f t="shared" si="15"/>
        <v>1.0063</v>
      </c>
      <c r="Z58" s="8">
        <f t="shared" si="16"/>
        <v>0.64403200000000005</v>
      </c>
      <c r="AA58" s="8">
        <f t="shared" si="17"/>
        <v>1.0063</v>
      </c>
      <c r="AB58" s="8">
        <f t="shared" si="18"/>
        <v>0.48302399999999995</v>
      </c>
      <c r="AC58" s="8">
        <f t="shared" si="19"/>
        <v>1.0063</v>
      </c>
      <c r="AD58" s="8">
        <f t="shared" si="20"/>
        <v>0.40251999999999999</v>
      </c>
      <c r="AG58" s="8">
        <f t="shared" si="21"/>
        <v>1.0525</v>
      </c>
    </row>
    <row r="59" spans="1:33" x14ac:dyDescent="0.25">
      <c r="A59" s="8">
        <v>55</v>
      </c>
      <c r="B59" s="8">
        <v>1</v>
      </c>
      <c r="C59" s="8">
        <f t="shared" si="27"/>
        <v>50000000</v>
      </c>
      <c r="D59" s="8">
        <f t="shared" si="3"/>
        <v>100000000</v>
      </c>
      <c r="E59" s="8">
        <f t="shared" si="24"/>
        <v>2000000</v>
      </c>
      <c r="F59" s="8">
        <f t="shared" si="4"/>
        <v>3000000</v>
      </c>
      <c r="G59" s="10" t="str">
        <f t="shared" si="5"/>
        <v>[10073,10073,10073,10073]</v>
      </c>
      <c r="H59" s="8">
        <f t="shared" si="6"/>
        <v>10073</v>
      </c>
      <c r="I59" s="8">
        <f t="shared" si="7"/>
        <v>10558</v>
      </c>
      <c r="J59" s="8">
        <f t="shared" si="0"/>
        <v>9821</v>
      </c>
      <c r="K59" s="8">
        <f t="shared" si="8"/>
        <v>10287</v>
      </c>
      <c r="M59" s="8">
        <v>0.96699999999999997</v>
      </c>
      <c r="O59" s="8">
        <f t="shared" si="9"/>
        <v>0.98209999999999997</v>
      </c>
      <c r="P59" s="24">
        <f t="shared" si="10"/>
        <v>0.49105263157894741</v>
      </c>
      <c r="U59" s="39">
        <f t="shared" si="11"/>
        <v>1.0286999999999999</v>
      </c>
      <c r="V59" s="8">
        <f t="shared" si="12"/>
        <v>0.98755199999999987</v>
      </c>
      <c r="W59" s="39">
        <f t="shared" si="13"/>
        <v>1.0073000000000001</v>
      </c>
      <c r="X59" s="8">
        <f t="shared" si="14"/>
        <v>0.80584000000000011</v>
      </c>
      <c r="Y59" s="39">
        <f t="shared" si="15"/>
        <v>1.0073000000000001</v>
      </c>
      <c r="Z59" s="8">
        <f t="shared" si="16"/>
        <v>0.64467200000000002</v>
      </c>
      <c r="AA59" s="8">
        <f t="shared" si="17"/>
        <v>1.0073000000000001</v>
      </c>
      <c r="AB59" s="8">
        <f t="shared" si="18"/>
        <v>0.48350400000000004</v>
      </c>
      <c r="AC59" s="8">
        <f t="shared" si="19"/>
        <v>1.0073000000000001</v>
      </c>
      <c r="AD59" s="8">
        <f t="shared" si="20"/>
        <v>0.40292000000000006</v>
      </c>
      <c r="AG59" s="8">
        <f t="shared" si="21"/>
        <v>1.0558000000000001</v>
      </c>
    </row>
    <row r="60" spans="1:33" x14ac:dyDescent="0.25">
      <c r="A60" s="8">
        <v>56</v>
      </c>
      <c r="B60" s="8">
        <v>1</v>
      </c>
      <c r="C60" s="8">
        <f t="shared" si="27"/>
        <v>50000000</v>
      </c>
      <c r="D60" s="8">
        <f t="shared" si="3"/>
        <v>100000000</v>
      </c>
      <c r="E60" s="8">
        <f t="shared" si="24"/>
        <v>3000000</v>
      </c>
      <c r="F60" s="8">
        <f t="shared" si="4"/>
        <v>4000000</v>
      </c>
      <c r="G60" s="10" t="str">
        <f t="shared" si="5"/>
        <v>[10083,10083,10083,10083]</v>
      </c>
      <c r="H60" s="8">
        <f t="shared" si="6"/>
        <v>10083</v>
      </c>
      <c r="I60" s="8">
        <f t="shared" si="7"/>
        <v>10592</v>
      </c>
      <c r="J60" s="8">
        <f t="shared" si="0"/>
        <v>9811</v>
      </c>
      <c r="K60" s="8">
        <f t="shared" si="8"/>
        <v>10298</v>
      </c>
      <c r="M60" s="8">
        <v>0.96799999999999997</v>
      </c>
      <c r="O60" s="8">
        <f t="shared" si="9"/>
        <v>0.98109999999999997</v>
      </c>
      <c r="P60" s="24">
        <f t="shared" si="10"/>
        <v>0.4905263157894737</v>
      </c>
      <c r="U60" s="39">
        <f t="shared" si="11"/>
        <v>1.0298</v>
      </c>
      <c r="V60" s="8">
        <f t="shared" si="12"/>
        <v>0.98860800000000004</v>
      </c>
      <c r="W60" s="39">
        <f t="shared" si="13"/>
        <v>1.0083</v>
      </c>
      <c r="X60" s="8">
        <f t="shared" si="14"/>
        <v>0.80664000000000002</v>
      </c>
      <c r="Y60" s="39">
        <f t="shared" si="15"/>
        <v>1.0083</v>
      </c>
      <c r="Z60" s="8">
        <f t="shared" si="16"/>
        <v>0.645312</v>
      </c>
      <c r="AA60" s="8">
        <f t="shared" si="17"/>
        <v>1.0083</v>
      </c>
      <c r="AB60" s="8">
        <f t="shared" si="18"/>
        <v>0.48398399999999997</v>
      </c>
      <c r="AC60" s="8">
        <f t="shared" si="19"/>
        <v>1.0083</v>
      </c>
      <c r="AD60" s="8">
        <f t="shared" si="20"/>
        <v>0.40332000000000001</v>
      </c>
      <c r="AG60" s="8">
        <f t="shared" si="21"/>
        <v>1.0591999999999999</v>
      </c>
    </row>
    <row r="61" spans="1:33" x14ac:dyDescent="0.25">
      <c r="A61" s="8">
        <v>57</v>
      </c>
      <c r="B61" s="8">
        <v>1</v>
      </c>
      <c r="C61" s="8">
        <f t="shared" si="27"/>
        <v>50000000</v>
      </c>
      <c r="D61" s="8">
        <f t="shared" si="3"/>
        <v>100000000</v>
      </c>
      <c r="E61" s="8">
        <f t="shared" si="24"/>
        <v>4000000</v>
      </c>
      <c r="F61" s="8">
        <f t="shared" si="4"/>
        <v>5000000</v>
      </c>
      <c r="G61" s="10" t="str">
        <f t="shared" si="5"/>
        <v>[10094,10094,10094,10094]</v>
      </c>
      <c r="H61" s="8">
        <f t="shared" si="6"/>
        <v>10094</v>
      </c>
      <c r="I61" s="8">
        <f t="shared" si="7"/>
        <v>10626</v>
      </c>
      <c r="J61" s="8">
        <f t="shared" si="0"/>
        <v>9800</v>
      </c>
      <c r="K61" s="8">
        <f t="shared" si="8"/>
        <v>10309</v>
      </c>
      <c r="M61" s="8">
        <v>0.96899999999999997</v>
      </c>
      <c r="O61" s="8">
        <f t="shared" si="9"/>
        <v>0.98</v>
      </c>
      <c r="P61" s="24">
        <f t="shared" si="10"/>
        <v>0.49</v>
      </c>
      <c r="U61" s="39">
        <f t="shared" si="11"/>
        <v>1.0308999999999999</v>
      </c>
      <c r="V61" s="8">
        <f t="shared" si="12"/>
        <v>0.98966399999999988</v>
      </c>
      <c r="W61" s="39">
        <f t="shared" si="13"/>
        <v>1.0094000000000001</v>
      </c>
      <c r="X61" s="8">
        <f t="shared" si="14"/>
        <v>0.80752000000000013</v>
      </c>
      <c r="Y61" s="39">
        <f t="shared" si="15"/>
        <v>1.0094000000000001</v>
      </c>
      <c r="Z61" s="8">
        <f t="shared" si="16"/>
        <v>0.64601600000000003</v>
      </c>
      <c r="AA61" s="8">
        <f t="shared" si="17"/>
        <v>1.0094000000000001</v>
      </c>
      <c r="AB61" s="8">
        <f t="shared" si="18"/>
        <v>0.484512</v>
      </c>
      <c r="AC61" s="8">
        <f t="shared" si="19"/>
        <v>1.0094000000000001</v>
      </c>
      <c r="AD61" s="8">
        <f t="shared" si="20"/>
        <v>0.40376000000000006</v>
      </c>
      <c r="AG61" s="8">
        <f t="shared" si="21"/>
        <v>1.0626</v>
      </c>
    </row>
    <row r="62" spans="1:33" x14ac:dyDescent="0.25">
      <c r="A62" s="8">
        <v>58</v>
      </c>
      <c r="B62" s="8">
        <v>1</v>
      </c>
      <c r="C62" s="8">
        <f t="shared" si="27"/>
        <v>50000000</v>
      </c>
      <c r="D62" s="8">
        <f t="shared" si="3"/>
        <v>100000000</v>
      </c>
      <c r="E62" s="8">
        <f t="shared" si="24"/>
        <v>5000000</v>
      </c>
      <c r="F62" s="8">
        <f t="shared" si="4"/>
        <v>6000000</v>
      </c>
      <c r="G62" s="10" t="str">
        <f t="shared" si="5"/>
        <v>[10104,10104,10104,10104]</v>
      </c>
      <c r="H62" s="8">
        <f t="shared" si="6"/>
        <v>10104</v>
      </c>
      <c r="I62" s="8">
        <f t="shared" si="7"/>
        <v>10660</v>
      </c>
      <c r="J62" s="8">
        <f t="shared" si="0"/>
        <v>9789</v>
      </c>
      <c r="K62" s="8">
        <f t="shared" si="8"/>
        <v>10319</v>
      </c>
      <c r="M62" s="8">
        <v>0.97</v>
      </c>
      <c r="O62" s="8">
        <f t="shared" si="9"/>
        <v>0.97889999999999999</v>
      </c>
      <c r="P62" s="24">
        <f t="shared" si="10"/>
        <v>0.48947368421052628</v>
      </c>
      <c r="U62" s="39">
        <f t="shared" si="11"/>
        <v>1.0319</v>
      </c>
      <c r="V62" s="8">
        <f t="shared" si="12"/>
        <v>0.99062399999999995</v>
      </c>
      <c r="W62" s="39">
        <f t="shared" si="13"/>
        <v>1.0104</v>
      </c>
      <c r="X62" s="8">
        <f t="shared" si="14"/>
        <v>0.80832000000000004</v>
      </c>
      <c r="Y62" s="39">
        <f t="shared" si="15"/>
        <v>1.0104</v>
      </c>
      <c r="Z62" s="8">
        <f t="shared" si="16"/>
        <v>0.64665600000000001</v>
      </c>
      <c r="AA62" s="8">
        <f t="shared" si="17"/>
        <v>1.0104</v>
      </c>
      <c r="AB62" s="8">
        <f t="shared" si="18"/>
        <v>0.48499199999999998</v>
      </c>
      <c r="AC62" s="8">
        <f t="shared" si="19"/>
        <v>1.0104</v>
      </c>
      <c r="AD62" s="8">
        <f t="shared" si="20"/>
        <v>0.40416000000000002</v>
      </c>
      <c r="AG62" s="8">
        <f t="shared" si="21"/>
        <v>1.0660000000000001</v>
      </c>
    </row>
    <row r="63" spans="1:33" x14ac:dyDescent="0.25">
      <c r="A63" s="8">
        <v>59</v>
      </c>
      <c r="B63" s="8">
        <v>1</v>
      </c>
      <c r="C63" s="8">
        <f t="shared" si="27"/>
        <v>50000000</v>
      </c>
      <c r="D63" s="8">
        <f t="shared" si="3"/>
        <v>100000000</v>
      </c>
      <c r="E63" s="8">
        <f t="shared" si="24"/>
        <v>6000000</v>
      </c>
      <c r="F63" s="8">
        <f t="shared" si="4"/>
        <v>7000000</v>
      </c>
      <c r="G63" s="10" t="str">
        <f t="shared" si="5"/>
        <v>[10104,10115,10115,10115]</v>
      </c>
      <c r="H63" s="8">
        <f t="shared" si="6"/>
        <v>10115</v>
      </c>
      <c r="I63" s="8">
        <f t="shared" si="7"/>
        <v>10693.999999999998</v>
      </c>
      <c r="J63" s="8">
        <f t="shared" si="0"/>
        <v>9779</v>
      </c>
      <c r="K63" s="8">
        <f t="shared" si="8"/>
        <v>10330</v>
      </c>
      <c r="M63" s="8">
        <v>0.97099999999999997</v>
      </c>
      <c r="O63" s="8">
        <f t="shared" si="9"/>
        <v>0.97789999999999999</v>
      </c>
      <c r="P63" s="24">
        <f t="shared" si="10"/>
        <v>0.48894736842105269</v>
      </c>
      <c r="U63" s="39">
        <f t="shared" si="11"/>
        <v>1.0329999999999999</v>
      </c>
      <c r="V63" s="8">
        <f t="shared" si="12"/>
        <v>0.99167999999999989</v>
      </c>
      <c r="W63" s="41">
        <f>W62</f>
        <v>1.0104</v>
      </c>
      <c r="X63" s="8">
        <f t="shared" si="14"/>
        <v>0.80832000000000004</v>
      </c>
      <c r="Y63" s="39">
        <f t="shared" si="15"/>
        <v>1.0115000000000001</v>
      </c>
      <c r="Z63" s="8">
        <f t="shared" si="16"/>
        <v>0.64736000000000005</v>
      </c>
      <c r="AA63" s="8">
        <f t="shared" si="17"/>
        <v>1.0115000000000001</v>
      </c>
      <c r="AB63" s="8">
        <f t="shared" si="18"/>
        <v>0.48552000000000001</v>
      </c>
      <c r="AC63" s="8">
        <f t="shared" si="19"/>
        <v>1.0115000000000001</v>
      </c>
      <c r="AD63" s="8">
        <f t="shared" si="20"/>
        <v>0.40460000000000007</v>
      </c>
      <c r="AG63" s="8">
        <f t="shared" si="21"/>
        <v>1.0693999999999999</v>
      </c>
    </row>
    <row r="64" spans="1:33" x14ac:dyDescent="0.25">
      <c r="A64" s="8">
        <v>60</v>
      </c>
      <c r="B64" s="8">
        <v>1</v>
      </c>
      <c r="C64" s="8">
        <f t="shared" si="27"/>
        <v>50000000</v>
      </c>
      <c r="D64" s="8">
        <f t="shared" si="3"/>
        <v>100000000</v>
      </c>
      <c r="E64" s="8">
        <f t="shared" si="24"/>
        <v>7000000</v>
      </c>
      <c r="F64" s="8">
        <f t="shared" si="4"/>
        <v>8000000</v>
      </c>
      <c r="G64" s="10" t="str">
        <f t="shared" si="5"/>
        <v>[10104,10125,10125,10125]</v>
      </c>
      <c r="H64" s="8">
        <f t="shared" si="6"/>
        <v>10125</v>
      </c>
      <c r="I64" s="8">
        <f t="shared" si="7"/>
        <v>10728</v>
      </c>
      <c r="J64" s="8">
        <f t="shared" si="0"/>
        <v>9768</v>
      </c>
      <c r="K64" s="8">
        <f t="shared" si="8"/>
        <v>10340</v>
      </c>
      <c r="M64" s="8">
        <v>0.97199999999999998</v>
      </c>
      <c r="O64" s="8">
        <f t="shared" si="9"/>
        <v>0.9768</v>
      </c>
      <c r="P64" s="24">
        <f t="shared" si="10"/>
        <v>0.48842105263157898</v>
      </c>
      <c r="U64" s="39">
        <f t="shared" si="11"/>
        <v>1.034</v>
      </c>
      <c r="V64" s="8">
        <f t="shared" si="12"/>
        <v>0.99263999999999997</v>
      </c>
      <c r="W64" s="41">
        <f t="shared" ref="W64:W82" si="28">W63</f>
        <v>1.0104</v>
      </c>
      <c r="X64" s="8">
        <f t="shared" si="14"/>
        <v>0.80832000000000004</v>
      </c>
      <c r="Y64" s="39">
        <f t="shared" si="15"/>
        <v>1.0125</v>
      </c>
      <c r="Z64" s="8">
        <f t="shared" si="16"/>
        <v>0.64800000000000002</v>
      </c>
      <c r="AA64" s="8">
        <f t="shared" si="17"/>
        <v>1.0125</v>
      </c>
      <c r="AB64" s="8">
        <f t="shared" si="18"/>
        <v>0.48599999999999999</v>
      </c>
      <c r="AC64" s="8">
        <f t="shared" si="19"/>
        <v>1.0125</v>
      </c>
      <c r="AD64" s="8">
        <f t="shared" si="20"/>
        <v>0.40500000000000003</v>
      </c>
      <c r="AG64" s="8">
        <f t="shared" si="21"/>
        <v>1.0728</v>
      </c>
    </row>
    <row r="65" spans="1:33" x14ac:dyDescent="0.25">
      <c r="A65" s="8">
        <v>61</v>
      </c>
      <c r="B65" s="8">
        <v>1</v>
      </c>
      <c r="C65" s="8">
        <f t="shared" si="27"/>
        <v>50000000</v>
      </c>
      <c r="D65" s="8">
        <f t="shared" si="3"/>
        <v>100000000</v>
      </c>
      <c r="E65" s="8">
        <f t="shared" si="24"/>
        <v>8000000</v>
      </c>
      <c r="F65" s="8">
        <f t="shared" si="4"/>
        <v>9000000</v>
      </c>
      <c r="G65" s="10" t="str">
        <f t="shared" si="5"/>
        <v>[10104,10135,10135,10135]</v>
      </c>
      <c r="H65" s="8">
        <f t="shared" si="6"/>
        <v>10135</v>
      </c>
      <c r="I65" s="8">
        <f t="shared" si="7"/>
        <v>10762</v>
      </c>
      <c r="J65" s="8">
        <f t="shared" si="0"/>
        <v>9758</v>
      </c>
      <c r="K65" s="8">
        <f t="shared" si="8"/>
        <v>10351</v>
      </c>
      <c r="M65" s="8">
        <v>0.97299999999999998</v>
      </c>
      <c r="O65" s="8">
        <f t="shared" si="9"/>
        <v>0.9758</v>
      </c>
      <c r="P65" s="24">
        <f t="shared" si="10"/>
        <v>0.48789473684210527</v>
      </c>
      <c r="U65" s="39">
        <f t="shared" si="11"/>
        <v>1.0350999999999999</v>
      </c>
      <c r="V65" s="8">
        <f t="shared" si="12"/>
        <v>0.99369599999999991</v>
      </c>
      <c r="W65" s="41">
        <f t="shared" si="28"/>
        <v>1.0104</v>
      </c>
      <c r="X65" s="8">
        <f t="shared" si="14"/>
        <v>0.80832000000000004</v>
      </c>
      <c r="Y65" s="39">
        <f t="shared" si="15"/>
        <v>1.0135000000000001</v>
      </c>
      <c r="Z65" s="8">
        <f t="shared" si="16"/>
        <v>0.64864000000000011</v>
      </c>
      <c r="AA65" s="8">
        <f t="shared" si="17"/>
        <v>1.0135000000000001</v>
      </c>
      <c r="AB65" s="8">
        <f t="shared" si="18"/>
        <v>0.48648000000000002</v>
      </c>
      <c r="AC65" s="8">
        <f t="shared" si="19"/>
        <v>1.0135000000000001</v>
      </c>
      <c r="AD65" s="8">
        <f t="shared" si="20"/>
        <v>0.40540000000000004</v>
      </c>
      <c r="AG65" s="8">
        <f t="shared" si="21"/>
        <v>1.0762</v>
      </c>
    </row>
    <row r="66" spans="1:33" x14ac:dyDescent="0.25">
      <c r="A66" s="8">
        <v>62</v>
      </c>
      <c r="B66" s="8">
        <v>1</v>
      </c>
      <c r="C66" s="8">
        <f t="shared" si="27"/>
        <v>50000000</v>
      </c>
      <c r="D66" s="8">
        <f t="shared" si="3"/>
        <v>100000000</v>
      </c>
      <c r="E66" s="8">
        <f t="shared" si="24"/>
        <v>9000000</v>
      </c>
      <c r="F66" s="8">
        <f t="shared" si="4"/>
        <v>10000000</v>
      </c>
      <c r="G66" s="10" t="str">
        <f t="shared" si="5"/>
        <v>[10104,10146,10146,10146]</v>
      </c>
      <c r="H66" s="8">
        <f t="shared" si="6"/>
        <v>10146</v>
      </c>
      <c r="I66" s="8">
        <f t="shared" si="7"/>
        <v>10797.000000000002</v>
      </c>
      <c r="J66" s="8">
        <f t="shared" si="0"/>
        <v>9747</v>
      </c>
      <c r="K66" s="8">
        <f t="shared" si="8"/>
        <v>10362</v>
      </c>
      <c r="M66" s="8">
        <v>0.97399999999999998</v>
      </c>
      <c r="O66" s="8">
        <f t="shared" si="9"/>
        <v>0.97470000000000001</v>
      </c>
      <c r="P66" s="24">
        <f t="shared" si="10"/>
        <v>0.48736842105263167</v>
      </c>
      <c r="U66" s="39">
        <f t="shared" si="11"/>
        <v>1.0362</v>
      </c>
      <c r="V66" s="8">
        <f t="shared" si="12"/>
        <v>0.99475199999999997</v>
      </c>
      <c r="W66" s="41">
        <f t="shared" si="28"/>
        <v>1.0104</v>
      </c>
      <c r="X66" s="8">
        <f t="shared" si="14"/>
        <v>0.80832000000000004</v>
      </c>
      <c r="Y66" s="39">
        <f t="shared" si="15"/>
        <v>1.0145999999999999</v>
      </c>
      <c r="Z66" s="8">
        <f t="shared" si="16"/>
        <v>0.64934400000000003</v>
      </c>
      <c r="AA66" s="8">
        <f t="shared" si="17"/>
        <v>1.0145999999999999</v>
      </c>
      <c r="AB66" s="8">
        <f t="shared" si="18"/>
        <v>0.48700799999999994</v>
      </c>
      <c r="AC66" s="8">
        <f t="shared" si="19"/>
        <v>1.0145999999999999</v>
      </c>
      <c r="AD66" s="8">
        <f t="shared" si="20"/>
        <v>0.40583999999999998</v>
      </c>
      <c r="AG66" s="8">
        <f t="shared" si="21"/>
        <v>1.0797000000000001</v>
      </c>
    </row>
    <row r="67" spans="1:33" x14ac:dyDescent="0.25">
      <c r="A67" s="8">
        <v>63</v>
      </c>
      <c r="B67" s="8">
        <v>1</v>
      </c>
      <c r="C67" s="8">
        <f t="shared" si="27"/>
        <v>50000000</v>
      </c>
      <c r="D67" s="8">
        <f t="shared" si="3"/>
        <v>100000000</v>
      </c>
      <c r="E67" s="8">
        <f t="shared" si="24"/>
        <v>10000000</v>
      </c>
      <c r="F67" s="8">
        <f t="shared" si="4"/>
        <v>11000000</v>
      </c>
      <c r="G67" s="10" t="str">
        <f t="shared" si="5"/>
        <v>[10104,10156,10156,10156]</v>
      </c>
      <c r="H67" s="8">
        <f t="shared" si="6"/>
        <v>10156</v>
      </c>
      <c r="I67" s="8">
        <f t="shared" si="7"/>
        <v>10831</v>
      </c>
      <c r="J67" s="8">
        <f t="shared" si="0"/>
        <v>9737</v>
      </c>
      <c r="K67" s="8">
        <f t="shared" si="8"/>
        <v>10371.999999999998</v>
      </c>
      <c r="M67" s="8">
        <v>0.97499999999999998</v>
      </c>
      <c r="O67" s="8">
        <f t="shared" si="9"/>
        <v>0.97370000000000001</v>
      </c>
      <c r="P67" s="24">
        <f t="shared" si="10"/>
        <v>0.48684210526315785</v>
      </c>
      <c r="U67" s="39">
        <f t="shared" si="11"/>
        <v>1.0371999999999999</v>
      </c>
      <c r="V67" s="8">
        <f t="shared" si="12"/>
        <v>0.99571199999999982</v>
      </c>
      <c r="W67" s="41">
        <f t="shared" si="28"/>
        <v>1.0104</v>
      </c>
      <c r="X67" s="8">
        <f t="shared" si="14"/>
        <v>0.80832000000000004</v>
      </c>
      <c r="Y67" s="39">
        <f t="shared" si="15"/>
        <v>1.0156000000000001</v>
      </c>
      <c r="Z67" s="8">
        <f t="shared" si="16"/>
        <v>0.64998400000000001</v>
      </c>
      <c r="AA67" s="8">
        <f t="shared" si="17"/>
        <v>1.0156000000000001</v>
      </c>
      <c r="AB67" s="8">
        <f t="shared" si="18"/>
        <v>0.48748800000000003</v>
      </c>
      <c r="AC67" s="8">
        <f t="shared" si="19"/>
        <v>1.0156000000000001</v>
      </c>
      <c r="AD67" s="8">
        <f t="shared" si="20"/>
        <v>0.40624000000000005</v>
      </c>
      <c r="AG67" s="8">
        <f t="shared" si="21"/>
        <v>1.0831</v>
      </c>
    </row>
    <row r="68" spans="1:33" x14ac:dyDescent="0.25">
      <c r="A68" s="8">
        <v>64</v>
      </c>
      <c r="B68" s="8">
        <v>1</v>
      </c>
      <c r="C68" s="8">
        <f t="shared" si="27"/>
        <v>50000000</v>
      </c>
      <c r="D68" s="8">
        <f t="shared" si="3"/>
        <v>100000000</v>
      </c>
      <c r="E68" s="8">
        <f t="shared" si="24"/>
        <v>11000000</v>
      </c>
      <c r="F68" s="8">
        <f t="shared" si="4"/>
        <v>12000000</v>
      </c>
      <c r="G68" s="10" t="str">
        <f t="shared" si="5"/>
        <v>[10104,10167,10167,10167]</v>
      </c>
      <c r="H68" s="8">
        <f t="shared" si="6"/>
        <v>10167</v>
      </c>
      <c r="I68" s="8">
        <f t="shared" si="7"/>
        <v>10866</v>
      </c>
      <c r="J68" s="8">
        <f t="shared" si="0"/>
        <v>9726</v>
      </c>
      <c r="K68" s="8">
        <f t="shared" si="8"/>
        <v>10383</v>
      </c>
      <c r="M68" s="8">
        <v>0.97599999999999998</v>
      </c>
      <c r="O68" s="8">
        <f t="shared" si="9"/>
        <v>0.97260000000000002</v>
      </c>
      <c r="P68" s="24">
        <f t="shared" si="10"/>
        <v>0.48631578947368426</v>
      </c>
      <c r="U68" s="39">
        <f t="shared" si="11"/>
        <v>1.0383</v>
      </c>
      <c r="V68" s="8">
        <f t="shared" si="12"/>
        <v>0.99676799999999999</v>
      </c>
      <c r="W68" s="41">
        <f t="shared" si="28"/>
        <v>1.0104</v>
      </c>
      <c r="X68" s="8">
        <f t="shared" si="14"/>
        <v>0.80832000000000004</v>
      </c>
      <c r="Y68" s="39">
        <f t="shared" si="15"/>
        <v>1.0166999999999999</v>
      </c>
      <c r="Z68" s="8">
        <f t="shared" si="16"/>
        <v>0.65068799999999993</v>
      </c>
      <c r="AA68" s="8">
        <f t="shared" si="17"/>
        <v>1.0166999999999999</v>
      </c>
      <c r="AB68" s="8">
        <f t="shared" si="18"/>
        <v>0.48801599999999995</v>
      </c>
      <c r="AC68" s="8">
        <f t="shared" si="19"/>
        <v>1.0166999999999999</v>
      </c>
      <c r="AD68" s="8">
        <f t="shared" si="20"/>
        <v>0.40667999999999999</v>
      </c>
      <c r="AG68" s="8">
        <f t="shared" si="21"/>
        <v>1.0866</v>
      </c>
    </row>
    <row r="69" spans="1:33" x14ac:dyDescent="0.25">
      <c r="A69" s="8">
        <v>65</v>
      </c>
      <c r="B69" s="8">
        <v>1</v>
      </c>
      <c r="C69" s="8">
        <f t="shared" si="27"/>
        <v>50000000</v>
      </c>
      <c r="D69" s="8">
        <f t="shared" si="3"/>
        <v>100000000</v>
      </c>
      <c r="E69" s="8">
        <f t="shared" si="24"/>
        <v>12000000</v>
      </c>
      <c r="F69" s="8">
        <f t="shared" si="4"/>
        <v>13000000</v>
      </c>
      <c r="G69" s="10" t="str">
        <f t="shared" ref="G69:G132" si="29">"["&amp;W69*10000&amp;","&amp;Y69*10000&amp;","&amp;AA69*10000&amp;","&amp;AC69*10000&amp;"]"</f>
        <v>[10104,10177,10177,10177]</v>
      </c>
      <c r="H69" s="8">
        <f t="shared" si="6"/>
        <v>10177</v>
      </c>
      <c r="I69" s="8">
        <f t="shared" si="7"/>
        <v>10900</v>
      </c>
      <c r="J69" s="8">
        <f t="shared" ref="J69:J132" si="30">O69*10000</f>
        <v>9716</v>
      </c>
      <c r="K69" s="8">
        <f t="shared" si="8"/>
        <v>10394.000000000002</v>
      </c>
      <c r="M69" s="8">
        <v>0.97699999999999998</v>
      </c>
      <c r="O69" s="8">
        <f t="shared" si="9"/>
        <v>0.97160000000000002</v>
      </c>
      <c r="P69" s="24">
        <f t="shared" si="10"/>
        <v>0.48578947368421055</v>
      </c>
      <c r="U69" s="39">
        <f t="shared" si="11"/>
        <v>1.0394000000000001</v>
      </c>
      <c r="V69" s="8">
        <f t="shared" si="12"/>
        <v>0.99782400000000004</v>
      </c>
      <c r="W69" s="41">
        <f t="shared" si="28"/>
        <v>1.0104</v>
      </c>
      <c r="X69" s="8">
        <f t="shared" si="14"/>
        <v>0.80832000000000004</v>
      </c>
      <c r="Y69" s="39">
        <f t="shared" si="15"/>
        <v>1.0177</v>
      </c>
      <c r="Z69" s="8">
        <f t="shared" si="16"/>
        <v>0.65132800000000002</v>
      </c>
      <c r="AA69" s="8">
        <f t="shared" si="17"/>
        <v>1.0177</v>
      </c>
      <c r="AB69" s="8">
        <f t="shared" si="18"/>
        <v>0.48849599999999999</v>
      </c>
      <c r="AC69" s="8">
        <f t="shared" si="19"/>
        <v>1.0177</v>
      </c>
      <c r="AD69" s="8">
        <f t="shared" si="20"/>
        <v>0.40708000000000005</v>
      </c>
      <c r="AG69" s="8">
        <f t="shared" ref="AG69:AG132" si="31">ROUND((M69*100*$AJ$8-$AJ$6)/($AJ$5-M69*100*$AJ$7),4)</f>
        <v>1.0900000000000001</v>
      </c>
    </row>
    <row r="70" spans="1:33" x14ac:dyDescent="0.25">
      <c r="A70" s="8">
        <v>66</v>
      </c>
      <c r="B70" s="8">
        <v>1</v>
      </c>
      <c r="C70" s="8">
        <f t="shared" si="27"/>
        <v>50000000</v>
      </c>
      <c r="D70" s="8">
        <f t="shared" ref="D70:D133" si="32">C96</f>
        <v>100000000</v>
      </c>
      <c r="E70" s="8">
        <f t="shared" si="24"/>
        <v>13000000</v>
      </c>
      <c r="F70" s="8">
        <f t="shared" ref="F70:F133" si="33">E71</f>
        <v>14000000</v>
      </c>
      <c r="G70" s="10" t="str">
        <f t="shared" si="29"/>
        <v>[10104,10188,10188,10188]</v>
      </c>
      <c r="H70" s="8">
        <f t="shared" ref="H70:H133" si="34">AA70*10000</f>
        <v>10188</v>
      </c>
      <c r="I70" s="8">
        <f t="shared" ref="I70:I133" si="35">AG70*10000</f>
        <v>10935</v>
      </c>
      <c r="J70" s="8">
        <f t="shared" si="30"/>
        <v>9705</v>
      </c>
      <c r="K70" s="8">
        <f t="shared" ref="K70:K133" si="36">U70*10000</f>
        <v>10404</v>
      </c>
      <c r="M70" s="8">
        <v>0.97799999999999998</v>
      </c>
      <c r="O70" s="8">
        <f t="shared" ref="O70:O133" si="37">ROUND(P70/$P$3,4)</f>
        <v>0.97050000000000003</v>
      </c>
      <c r="P70" s="24">
        <f t="shared" ref="P70:P133" si="38">1-M70*$R$7/$R$9</f>
        <v>0.48526315789473684</v>
      </c>
      <c r="U70" s="39">
        <f t="shared" ref="U70:U133" si="39">ROUND($M70/(1*0.94),4)</f>
        <v>1.0404</v>
      </c>
      <c r="V70" s="8">
        <f t="shared" ref="V70:V108" si="40">U70*0.96</f>
        <v>0.99878400000000001</v>
      </c>
      <c r="W70" s="41">
        <f t="shared" si="28"/>
        <v>1.0104</v>
      </c>
      <c r="X70" s="8">
        <f t="shared" ref="X70:X108" si="41">W70*0.8</f>
        <v>0.80832000000000004</v>
      </c>
      <c r="Y70" s="39">
        <f t="shared" ref="Y70:Y108" si="42">ROUND($M70/(1.5*0.64),4)</f>
        <v>1.0187999999999999</v>
      </c>
      <c r="Z70" s="8">
        <f t="shared" ref="Z70:Z108" si="43">Y70*0.64</f>
        <v>0.65203199999999994</v>
      </c>
      <c r="AA70" s="8">
        <f t="shared" ref="AA70:AA108" si="44">ROUND($M70/(2*0.48),4)</f>
        <v>1.0187999999999999</v>
      </c>
      <c r="AB70" s="8">
        <f t="shared" ref="AB70:AB108" si="45">AA70*0.48</f>
        <v>0.48902399999999996</v>
      </c>
      <c r="AC70" s="8">
        <f t="shared" ref="AC70:AC108" si="46">ROUND($M70/(2.4*0.4),4)</f>
        <v>1.0187999999999999</v>
      </c>
      <c r="AD70" s="8">
        <f t="shared" ref="AD70:AD108" si="47">AC70*0.4</f>
        <v>0.40751999999999999</v>
      </c>
      <c r="AG70" s="8">
        <f t="shared" si="31"/>
        <v>1.0934999999999999</v>
      </c>
    </row>
    <row r="71" spans="1:33" x14ac:dyDescent="0.25">
      <c r="A71" s="8">
        <v>67</v>
      </c>
      <c r="B71" s="8">
        <v>1</v>
      </c>
      <c r="C71" s="8">
        <f t="shared" si="27"/>
        <v>50000000</v>
      </c>
      <c r="D71" s="8">
        <f t="shared" si="32"/>
        <v>100000000</v>
      </c>
      <c r="E71" s="8">
        <f t="shared" si="24"/>
        <v>14000000</v>
      </c>
      <c r="F71" s="8">
        <f t="shared" si="33"/>
        <v>15000000</v>
      </c>
      <c r="G71" s="10" t="str">
        <f t="shared" si="29"/>
        <v>[10104,10198,10198,10198]</v>
      </c>
      <c r="H71" s="8">
        <f t="shared" si="34"/>
        <v>10198</v>
      </c>
      <c r="I71" s="8">
        <f t="shared" si="35"/>
        <v>10970</v>
      </c>
      <c r="J71" s="8">
        <f t="shared" si="30"/>
        <v>9695</v>
      </c>
      <c r="K71" s="8">
        <f t="shared" si="36"/>
        <v>10415.000000000002</v>
      </c>
      <c r="M71" s="8">
        <v>0.97899999999999998</v>
      </c>
      <c r="O71" s="8">
        <f t="shared" si="37"/>
        <v>0.96950000000000003</v>
      </c>
      <c r="P71" s="24">
        <f t="shared" si="38"/>
        <v>0.48473684210526324</v>
      </c>
      <c r="U71" s="39">
        <f t="shared" si="39"/>
        <v>1.0415000000000001</v>
      </c>
      <c r="V71" s="8">
        <f t="shared" si="40"/>
        <v>0.99984000000000006</v>
      </c>
      <c r="W71" s="41">
        <f t="shared" si="28"/>
        <v>1.0104</v>
      </c>
      <c r="X71" s="8">
        <f t="shared" si="41"/>
        <v>0.80832000000000004</v>
      </c>
      <c r="Y71" s="39">
        <f t="shared" si="42"/>
        <v>1.0198</v>
      </c>
      <c r="Z71" s="8">
        <f t="shared" si="43"/>
        <v>0.65267200000000003</v>
      </c>
      <c r="AA71" s="8">
        <f t="shared" si="44"/>
        <v>1.0198</v>
      </c>
      <c r="AB71" s="8">
        <f t="shared" si="45"/>
        <v>0.48950399999999999</v>
      </c>
      <c r="AC71" s="8">
        <f t="shared" si="46"/>
        <v>1.0198</v>
      </c>
      <c r="AD71" s="8">
        <f t="shared" si="47"/>
        <v>0.40792000000000006</v>
      </c>
      <c r="AG71" s="8">
        <f t="shared" si="31"/>
        <v>1.097</v>
      </c>
    </row>
    <row r="72" spans="1:33" x14ac:dyDescent="0.25">
      <c r="A72" s="8">
        <v>68</v>
      </c>
      <c r="B72" s="8">
        <v>1</v>
      </c>
      <c r="C72" s="8">
        <f t="shared" si="27"/>
        <v>50000000</v>
      </c>
      <c r="D72" s="8">
        <f t="shared" si="32"/>
        <v>100000000</v>
      </c>
      <c r="E72" s="8">
        <f t="shared" si="24"/>
        <v>15000000</v>
      </c>
      <c r="F72" s="8">
        <f t="shared" si="33"/>
        <v>16000000</v>
      </c>
      <c r="G72" s="10" t="str">
        <f t="shared" si="29"/>
        <v>[10104,10208,10208,10208]</v>
      </c>
      <c r="H72" s="8">
        <f t="shared" si="34"/>
        <v>10208</v>
      </c>
      <c r="I72" s="8">
        <f t="shared" si="35"/>
        <v>11005</v>
      </c>
      <c r="J72" s="8">
        <f t="shared" si="30"/>
        <v>9684</v>
      </c>
      <c r="K72" s="8">
        <f t="shared" si="36"/>
        <v>10426</v>
      </c>
      <c r="M72" s="8">
        <v>0.98</v>
      </c>
      <c r="O72" s="8">
        <f t="shared" si="37"/>
        <v>0.96840000000000004</v>
      </c>
      <c r="P72" s="24">
        <f t="shared" si="38"/>
        <v>0.48421052631578942</v>
      </c>
      <c r="U72" s="39">
        <f t="shared" si="39"/>
        <v>1.0426</v>
      </c>
      <c r="V72" s="8">
        <f t="shared" si="40"/>
        <v>1.000896</v>
      </c>
      <c r="W72" s="41">
        <f t="shared" si="28"/>
        <v>1.0104</v>
      </c>
      <c r="X72" s="8">
        <f t="shared" si="41"/>
        <v>0.80832000000000004</v>
      </c>
      <c r="Y72" s="39">
        <f t="shared" si="42"/>
        <v>1.0207999999999999</v>
      </c>
      <c r="Z72" s="8">
        <f t="shared" si="43"/>
        <v>0.653312</v>
      </c>
      <c r="AA72" s="8">
        <f t="shared" si="44"/>
        <v>1.0207999999999999</v>
      </c>
      <c r="AB72" s="8">
        <f t="shared" si="45"/>
        <v>0.48998399999999998</v>
      </c>
      <c r="AC72" s="8">
        <f t="shared" si="46"/>
        <v>1.0207999999999999</v>
      </c>
      <c r="AD72" s="8">
        <f t="shared" si="47"/>
        <v>0.40832000000000002</v>
      </c>
      <c r="AG72" s="8">
        <f t="shared" si="31"/>
        <v>1.1005</v>
      </c>
    </row>
    <row r="73" spans="1:33" x14ac:dyDescent="0.25">
      <c r="A73" s="8">
        <v>69</v>
      </c>
      <c r="B73" s="8">
        <v>1</v>
      </c>
      <c r="C73" s="8">
        <f t="shared" si="27"/>
        <v>50000000</v>
      </c>
      <c r="D73" s="8">
        <f t="shared" si="32"/>
        <v>100000000</v>
      </c>
      <c r="E73" s="8">
        <f t="shared" si="24"/>
        <v>16000000</v>
      </c>
      <c r="F73" s="8">
        <f t="shared" si="33"/>
        <v>17000000</v>
      </c>
      <c r="G73" s="10" t="str">
        <f t="shared" si="29"/>
        <v>[10104,10219,10219,10219]</v>
      </c>
      <c r="H73" s="8">
        <f t="shared" si="34"/>
        <v>10219</v>
      </c>
      <c r="I73" s="8">
        <f t="shared" si="35"/>
        <v>11040.000000000002</v>
      </c>
      <c r="J73" s="8">
        <f t="shared" si="30"/>
        <v>9674</v>
      </c>
      <c r="K73" s="8">
        <f t="shared" si="36"/>
        <v>10436</v>
      </c>
      <c r="M73" s="8">
        <v>0.98099999999999998</v>
      </c>
      <c r="O73" s="8">
        <f t="shared" si="37"/>
        <v>0.96740000000000004</v>
      </c>
      <c r="P73" s="24">
        <f t="shared" si="38"/>
        <v>0.48368421052631583</v>
      </c>
      <c r="U73" s="39">
        <f t="shared" si="39"/>
        <v>1.0436000000000001</v>
      </c>
      <c r="V73" s="8">
        <f t="shared" si="40"/>
        <v>1.0018560000000001</v>
      </c>
      <c r="W73" s="41">
        <f t="shared" si="28"/>
        <v>1.0104</v>
      </c>
      <c r="X73" s="8">
        <f t="shared" si="41"/>
        <v>0.80832000000000004</v>
      </c>
      <c r="Y73" s="39">
        <f t="shared" si="42"/>
        <v>1.0219</v>
      </c>
      <c r="Z73" s="8">
        <f t="shared" si="43"/>
        <v>0.65401600000000004</v>
      </c>
      <c r="AA73" s="8">
        <f t="shared" si="44"/>
        <v>1.0219</v>
      </c>
      <c r="AB73" s="8">
        <f t="shared" si="45"/>
        <v>0.490512</v>
      </c>
      <c r="AC73" s="8">
        <f t="shared" si="46"/>
        <v>1.0219</v>
      </c>
      <c r="AD73" s="8">
        <f t="shared" si="47"/>
        <v>0.40876000000000001</v>
      </c>
      <c r="AG73" s="8">
        <f t="shared" si="31"/>
        <v>1.1040000000000001</v>
      </c>
    </row>
    <row r="74" spans="1:33" x14ac:dyDescent="0.25">
      <c r="A74" s="8">
        <v>70</v>
      </c>
      <c r="B74" s="8">
        <v>1</v>
      </c>
      <c r="C74" s="8">
        <f t="shared" si="27"/>
        <v>50000000</v>
      </c>
      <c r="D74" s="8">
        <f t="shared" si="32"/>
        <v>100000000</v>
      </c>
      <c r="E74" s="8">
        <f t="shared" si="24"/>
        <v>17000000</v>
      </c>
      <c r="F74" s="8">
        <f t="shared" si="33"/>
        <v>18000000</v>
      </c>
      <c r="G74" s="10" t="str">
        <f t="shared" si="29"/>
        <v>[10104,10229,10229,10229]</v>
      </c>
      <c r="H74" s="8">
        <f t="shared" si="34"/>
        <v>10229</v>
      </c>
      <c r="I74" s="8">
        <f t="shared" si="35"/>
        <v>11075</v>
      </c>
      <c r="J74" s="8">
        <f t="shared" si="30"/>
        <v>9663</v>
      </c>
      <c r="K74" s="8">
        <f t="shared" si="36"/>
        <v>10447</v>
      </c>
      <c r="M74" s="8">
        <v>0.98199999999999998</v>
      </c>
      <c r="O74" s="8">
        <f t="shared" si="37"/>
        <v>0.96630000000000005</v>
      </c>
      <c r="P74" s="24">
        <f t="shared" si="38"/>
        <v>0.48315789473684212</v>
      </c>
      <c r="U74" s="39">
        <f t="shared" si="39"/>
        <v>1.0447</v>
      </c>
      <c r="V74" s="8">
        <f t="shared" si="40"/>
        <v>1.002912</v>
      </c>
      <c r="W74" s="41">
        <f t="shared" si="28"/>
        <v>1.0104</v>
      </c>
      <c r="X74" s="8">
        <f t="shared" si="41"/>
        <v>0.80832000000000004</v>
      </c>
      <c r="Y74" s="39">
        <f t="shared" si="42"/>
        <v>1.0228999999999999</v>
      </c>
      <c r="Z74" s="8">
        <f t="shared" si="43"/>
        <v>0.65465600000000002</v>
      </c>
      <c r="AA74" s="8">
        <f t="shared" si="44"/>
        <v>1.0228999999999999</v>
      </c>
      <c r="AB74" s="8">
        <f t="shared" si="45"/>
        <v>0.49099199999999993</v>
      </c>
      <c r="AC74" s="8">
        <f t="shared" si="46"/>
        <v>1.0228999999999999</v>
      </c>
      <c r="AD74" s="8">
        <f t="shared" si="47"/>
        <v>0.40915999999999997</v>
      </c>
      <c r="AG74" s="8">
        <f t="shared" si="31"/>
        <v>1.1074999999999999</v>
      </c>
    </row>
    <row r="75" spans="1:33" x14ac:dyDescent="0.25">
      <c r="A75" s="8">
        <v>71</v>
      </c>
      <c r="B75" s="8">
        <v>1</v>
      </c>
      <c r="C75" s="8">
        <f t="shared" si="27"/>
        <v>50000000</v>
      </c>
      <c r="D75" s="8">
        <f t="shared" si="32"/>
        <v>100000000</v>
      </c>
      <c r="E75" s="8">
        <f t="shared" si="24"/>
        <v>18000000</v>
      </c>
      <c r="F75" s="8">
        <f t="shared" si="33"/>
        <v>19000000</v>
      </c>
      <c r="G75" s="10" t="str">
        <f t="shared" si="29"/>
        <v>[10104,10240,10240,10240]</v>
      </c>
      <c r="H75" s="8">
        <f t="shared" si="34"/>
        <v>10240</v>
      </c>
      <c r="I75" s="8">
        <f t="shared" si="35"/>
        <v>11110</v>
      </c>
      <c r="J75" s="8">
        <f t="shared" si="30"/>
        <v>9653</v>
      </c>
      <c r="K75" s="8">
        <f t="shared" si="36"/>
        <v>10457</v>
      </c>
      <c r="M75" s="8">
        <v>0.98299999999999998</v>
      </c>
      <c r="O75" s="8">
        <f t="shared" si="37"/>
        <v>0.96530000000000005</v>
      </c>
      <c r="P75" s="24">
        <f t="shared" si="38"/>
        <v>0.48263157894736841</v>
      </c>
      <c r="U75" s="39">
        <f t="shared" si="39"/>
        <v>1.0457000000000001</v>
      </c>
      <c r="V75" s="8">
        <f t="shared" si="40"/>
        <v>1.0038720000000001</v>
      </c>
      <c r="W75" s="41">
        <f t="shared" si="28"/>
        <v>1.0104</v>
      </c>
      <c r="X75" s="8">
        <f t="shared" si="41"/>
        <v>0.80832000000000004</v>
      </c>
      <c r="Y75" s="39">
        <f t="shared" si="42"/>
        <v>1.024</v>
      </c>
      <c r="Z75" s="8">
        <f t="shared" si="43"/>
        <v>0.65536000000000005</v>
      </c>
      <c r="AA75" s="8">
        <f t="shared" si="44"/>
        <v>1.024</v>
      </c>
      <c r="AB75" s="8">
        <f t="shared" si="45"/>
        <v>0.49152000000000001</v>
      </c>
      <c r="AC75" s="8">
        <f t="shared" si="46"/>
        <v>1.024</v>
      </c>
      <c r="AD75" s="8">
        <f t="shared" si="47"/>
        <v>0.40960000000000002</v>
      </c>
      <c r="AG75" s="8">
        <f t="shared" si="31"/>
        <v>1.111</v>
      </c>
    </row>
    <row r="76" spans="1:33" x14ac:dyDescent="0.25">
      <c r="A76" s="8">
        <v>72</v>
      </c>
      <c r="B76" s="8">
        <v>1</v>
      </c>
      <c r="C76" s="8">
        <f t="shared" si="27"/>
        <v>50000000</v>
      </c>
      <c r="D76" s="8">
        <f t="shared" si="32"/>
        <v>100000000</v>
      </c>
      <c r="E76" s="8">
        <f t="shared" si="24"/>
        <v>19000000</v>
      </c>
      <c r="F76" s="8">
        <f t="shared" si="33"/>
        <v>20000000</v>
      </c>
      <c r="G76" s="10" t="str">
        <f t="shared" si="29"/>
        <v>[10104,10250,10250,10250]</v>
      </c>
      <c r="H76" s="8">
        <f t="shared" si="34"/>
        <v>10250</v>
      </c>
      <c r="I76" s="8">
        <f t="shared" si="35"/>
        <v>11146</v>
      </c>
      <c r="J76" s="8">
        <f t="shared" si="30"/>
        <v>9642</v>
      </c>
      <c r="K76" s="8">
        <f t="shared" si="36"/>
        <v>10468</v>
      </c>
      <c r="M76" s="8">
        <v>0.98399999999999999</v>
      </c>
      <c r="O76" s="8">
        <f t="shared" si="37"/>
        <v>0.96419999999999995</v>
      </c>
      <c r="P76" s="24">
        <f t="shared" si="38"/>
        <v>0.4821052631578947</v>
      </c>
      <c r="U76" s="39">
        <f t="shared" si="39"/>
        <v>1.0468</v>
      </c>
      <c r="V76" s="8">
        <f t="shared" si="40"/>
        <v>1.0049279999999998</v>
      </c>
      <c r="W76" s="41">
        <f t="shared" si="28"/>
        <v>1.0104</v>
      </c>
      <c r="X76" s="8">
        <f t="shared" si="41"/>
        <v>0.80832000000000004</v>
      </c>
      <c r="Y76" s="39">
        <f t="shared" si="42"/>
        <v>1.0249999999999999</v>
      </c>
      <c r="Z76" s="8">
        <f t="shared" si="43"/>
        <v>0.65599999999999992</v>
      </c>
      <c r="AA76" s="8">
        <f t="shared" si="44"/>
        <v>1.0249999999999999</v>
      </c>
      <c r="AB76" s="8">
        <f t="shared" si="45"/>
        <v>0.49199999999999994</v>
      </c>
      <c r="AC76" s="8">
        <f t="shared" si="46"/>
        <v>1.0249999999999999</v>
      </c>
      <c r="AD76" s="8">
        <f t="shared" si="47"/>
        <v>0.41</v>
      </c>
      <c r="AG76" s="8">
        <f t="shared" si="31"/>
        <v>1.1146</v>
      </c>
    </row>
    <row r="77" spans="1:33" x14ac:dyDescent="0.25">
      <c r="A77" s="8">
        <v>73</v>
      </c>
      <c r="B77" s="8">
        <v>1</v>
      </c>
      <c r="C77" s="8">
        <f t="shared" si="27"/>
        <v>50000000</v>
      </c>
      <c r="D77" s="8">
        <f t="shared" si="32"/>
        <v>100000000</v>
      </c>
      <c r="E77" s="8">
        <f t="shared" si="24"/>
        <v>20000000</v>
      </c>
      <c r="F77" s="8">
        <f t="shared" si="33"/>
        <v>21000000</v>
      </c>
      <c r="G77" s="10" t="str">
        <f t="shared" si="29"/>
        <v>[10104,10260,10260,10260]</v>
      </c>
      <c r="H77" s="8">
        <f t="shared" si="34"/>
        <v>10260</v>
      </c>
      <c r="I77" s="8">
        <f t="shared" si="35"/>
        <v>11181.000000000002</v>
      </c>
      <c r="J77" s="8">
        <f t="shared" si="30"/>
        <v>9632</v>
      </c>
      <c r="K77" s="8">
        <f t="shared" si="36"/>
        <v>10479</v>
      </c>
      <c r="M77" s="8">
        <v>0.98499999999999999</v>
      </c>
      <c r="O77" s="8">
        <f t="shared" si="37"/>
        <v>0.96319999999999995</v>
      </c>
      <c r="P77" s="24">
        <f t="shared" si="38"/>
        <v>0.48157894736842111</v>
      </c>
      <c r="U77" s="39">
        <f t="shared" si="39"/>
        <v>1.0479000000000001</v>
      </c>
      <c r="V77" s="8">
        <f t="shared" si="40"/>
        <v>1.005984</v>
      </c>
      <c r="W77" s="41">
        <f t="shared" si="28"/>
        <v>1.0104</v>
      </c>
      <c r="X77" s="8">
        <f t="shared" si="41"/>
        <v>0.80832000000000004</v>
      </c>
      <c r="Y77" s="39">
        <f t="shared" si="42"/>
        <v>1.026</v>
      </c>
      <c r="Z77" s="8">
        <f t="shared" si="43"/>
        <v>0.65664</v>
      </c>
      <c r="AA77" s="8">
        <f t="shared" si="44"/>
        <v>1.026</v>
      </c>
      <c r="AB77" s="8">
        <f t="shared" si="45"/>
        <v>0.49247999999999997</v>
      </c>
      <c r="AC77" s="8">
        <f t="shared" si="46"/>
        <v>1.026</v>
      </c>
      <c r="AD77" s="8">
        <f t="shared" si="47"/>
        <v>0.41040000000000004</v>
      </c>
      <c r="AG77" s="8">
        <f t="shared" si="31"/>
        <v>1.1181000000000001</v>
      </c>
    </row>
    <row r="78" spans="1:33" x14ac:dyDescent="0.25">
      <c r="A78" s="8">
        <v>74</v>
      </c>
      <c r="B78" s="8">
        <v>1</v>
      </c>
      <c r="C78" s="8">
        <f t="shared" si="27"/>
        <v>50000000</v>
      </c>
      <c r="D78" s="8">
        <f t="shared" si="32"/>
        <v>100000000</v>
      </c>
      <c r="E78" s="8">
        <f t="shared" si="24"/>
        <v>21000000</v>
      </c>
      <c r="F78" s="8">
        <f t="shared" si="33"/>
        <v>22000000</v>
      </c>
      <c r="G78" s="10" t="str">
        <f t="shared" si="29"/>
        <v>[10104,10271,10271,10271]</v>
      </c>
      <c r="H78" s="8">
        <f t="shared" si="34"/>
        <v>10270.999999999998</v>
      </c>
      <c r="I78" s="8">
        <f t="shared" si="35"/>
        <v>11217</v>
      </c>
      <c r="J78" s="8">
        <f t="shared" si="30"/>
        <v>9621</v>
      </c>
      <c r="K78" s="8">
        <f t="shared" si="36"/>
        <v>10489</v>
      </c>
      <c r="M78" s="8">
        <v>0.98599999999999999</v>
      </c>
      <c r="O78" s="8">
        <f t="shared" si="37"/>
        <v>0.96209999999999996</v>
      </c>
      <c r="P78" s="24">
        <f t="shared" si="38"/>
        <v>0.4810526315789474</v>
      </c>
      <c r="U78" s="39">
        <f t="shared" si="39"/>
        <v>1.0488999999999999</v>
      </c>
      <c r="V78" s="8">
        <f t="shared" si="40"/>
        <v>1.0069439999999998</v>
      </c>
      <c r="W78" s="41">
        <f t="shared" si="28"/>
        <v>1.0104</v>
      </c>
      <c r="X78" s="8">
        <f t="shared" si="41"/>
        <v>0.80832000000000004</v>
      </c>
      <c r="Y78" s="39">
        <f t="shared" si="42"/>
        <v>1.0270999999999999</v>
      </c>
      <c r="Z78" s="8">
        <f t="shared" si="43"/>
        <v>0.65734399999999993</v>
      </c>
      <c r="AA78" s="8">
        <f t="shared" si="44"/>
        <v>1.0270999999999999</v>
      </c>
      <c r="AB78" s="8">
        <f t="shared" si="45"/>
        <v>0.49300799999999995</v>
      </c>
      <c r="AC78" s="8">
        <f t="shared" si="46"/>
        <v>1.0270999999999999</v>
      </c>
      <c r="AD78" s="8">
        <f t="shared" si="47"/>
        <v>0.41083999999999998</v>
      </c>
      <c r="AG78" s="8">
        <f t="shared" si="31"/>
        <v>1.1216999999999999</v>
      </c>
    </row>
    <row r="79" spans="1:33" x14ac:dyDescent="0.25">
      <c r="A79" s="8">
        <v>75</v>
      </c>
      <c r="B79" s="8">
        <v>1</v>
      </c>
      <c r="C79" s="8">
        <f t="shared" si="27"/>
        <v>50000000</v>
      </c>
      <c r="D79" s="8">
        <f t="shared" si="32"/>
        <v>100000000</v>
      </c>
      <c r="E79" s="8">
        <f t="shared" si="24"/>
        <v>22000000</v>
      </c>
      <c r="F79" s="8">
        <f t="shared" si="33"/>
        <v>23000000</v>
      </c>
      <c r="G79" s="10" t="str">
        <f t="shared" si="29"/>
        <v>[10104,10281,10281,10281]</v>
      </c>
      <c r="H79" s="8">
        <f t="shared" si="34"/>
        <v>10281</v>
      </c>
      <c r="I79" s="8">
        <f t="shared" si="35"/>
        <v>11253</v>
      </c>
      <c r="J79" s="8">
        <f t="shared" si="30"/>
        <v>9611</v>
      </c>
      <c r="K79" s="8">
        <f t="shared" si="36"/>
        <v>10500</v>
      </c>
      <c r="M79" s="8">
        <v>0.98699999999999999</v>
      </c>
      <c r="O79" s="8">
        <f t="shared" si="37"/>
        <v>0.96109999999999995</v>
      </c>
      <c r="P79" s="24">
        <f t="shared" si="38"/>
        <v>0.48052631578947369</v>
      </c>
      <c r="U79" s="39">
        <f t="shared" si="39"/>
        <v>1.05</v>
      </c>
      <c r="V79" s="8">
        <f t="shared" si="40"/>
        <v>1.008</v>
      </c>
      <c r="W79" s="41">
        <f t="shared" si="28"/>
        <v>1.0104</v>
      </c>
      <c r="X79" s="8">
        <f t="shared" si="41"/>
        <v>0.80832000000000004</v>
      </c>
      <c r="Y79" s="39">
        <f t="shared" si="42"/>
        <v>1.0281</v>
      </c>
      <c r="Z79" s="8">
        <f t="shared" si="43"/>
        <v>0.65798400000000001</v>
      </c>
      <c r="AA79" s="8">
        <f t="shared" si="44"/>
        <v>1.0281</v>
      </c>
      <c r="AB79" s="8">
        <f t="shared" si="45"/>
        <v>0.49348799999999998</v>
      </c>
      <c r="AC79" s="8">
        <f t="shared" si="46"/>
        <v>1.0281</v>
      </c>
      <c r="AD79" s="8">
        <f t="shared" si="47"/>
        <v>0.41124000000000005</v>
      </c>
      <c r="AG79" s="8">
        <f t="shared" si="31"/>
        <v>1.1253</v>
      </c>
    </row>
    <row r="80" spans="1:33" x14ac:dyDescent="0.25">
      <c r="A80" s="8">
        <v>76</v>
      </c>
      <c r="B80" s="8">
        <v>1</v>
      </c>
      <c r="C80" s="8">
        <f t="shared" si="27"/>
        <v>50000000</v>
      </c>
      <c r="D80" s="8">
        <f t="shared" si="32"/>
        <v>100000000</v>
      </c>
      <c r="E80" s="8">
        <f t="shared" si="24"/>
        <v>23000000</v>
      </c>
      <c r="F80" s="8">
        <f t="shared" si="33"/>
        <v>24000000</v>
      </c>
      <c r="G80" s="10" t="str">
        <f t="shared" si="29"/>
        <v>[10104,10292,10292,10292]</v>
      </c>
      <c r="H80" s="8">
        <f t="shared" si="34"/>
        <v>10291.999999999998</v>
      </c>
      <c r="I80" s="8">
        <f t="shared" si="35"/>
        <v>11289</v>
      </c>
      <c r="J80" s="8">
        <f t="shared" si="30"/>
        <v>9600</v>
      </c>
      <c r="K80" s="8">
        <f t="shared" si="36"/>
        <v>10511</v>
      </c>
      <c r="M80" s="8">
        <v>0.98799999999999999</v>
      </c>
      <c r="O80" s="8">
        <f t="shared" si="37"/>
        <v>0.96</v>
      </c>
      <c r="P80" s="24">
        <f t="shared" si="38"/>
        <v>0.48</v>
      </c>
      <c r="U80" s="39">
        <f t="shared" si="39"/>
        <v>1.0510999999999999</v>
      </c>
      <c r="V80" s="8">
        <f t="shared" si="40"/>
        <v>1.009056</v>
      </c>
      <c r="W80" s="41">
        <f t="shared" si="28"/>
        <v>1.0104</v>
      </c>
      <c r="X80" s="8">
        <f t="shared" si="41"/>
        <v>0.80832000000000004</v>
      </c>
      <c r="Y80" s="39">
        <f t="shared" si="42"/>
        <v>1.0291999999999999</v>
      </c>
      <c r="Z80" s="8">
        <f t="shared" si="43"/>
        <v>0.65868799999999994</v>
      </c>
      <c r="AA80" s="8">
        <f t="shared" si="44"/>
        <v>1.0291999999999999</v>
      </c>
      <c r="AB80" s="8">
        <f t="shared" si="45"/>
        <v>0.49401599999999996</v>
      </c>
      <c r="AC80" s="8">
        <f t="shared" si="46"/>
        <v>1.0291999999999999</v>
      </c>
      <c r="AD80" s="8">
        <f t="shared" si="47"/>
        <v>0.41167999999999999</v>
      </c>
      <c r="AG80" s="8">
        <f t="shared" si="31"/>
        <v>1.1289</v>
      </c>
    </row>
    <row r="81" spans="1:33" x14ac:dyDescent="0.25">
      <c r="A81" s="8">
        <v>77</v>
      </c>
      <c r="B81" s="8">
        <v>1</v>
      </c>
      <c r="C81" s="8">
        <f t="shared" si="27"/>
        <v>50000000</v>
      </c>
      <c r="D81" s="8">
        <f t="shared" si="32"/>
        <v>100000000</v>
      </c>
      <c r="E81" s="8">
        <f t="shared" si="24"/>
        <v>24000000</v>
      </c>
      <c r="F81" s="8">
        <f t="shared" si="33"/>
        <v>25000000</v>
      </c>
      <c r="G81" s="10" t="str">
        <f t="shared" si="29"/>
        <v>[10104,10302,10302,10302]</v>
      </c>
      <c r="H81" s="8">
        <f t="shared" si="34"/>
        <v>10302</v>
      </c>
      <c r="I81" s="8">
        <f t="shared" si="35"/>
        <v>11325</v>
      </c>
      <c r="J81" s="8">
        <f t="shared" si="30"/>
        <v>9589</v>
      </c>
      <c r="K81" s="8">
        <f t="shared" si="36"/>
        <v>10521</v>
      </c>
      <c r="M81" s="8">
        <v>0.98899999999999999</v>
      </c>
      <c r="O81" s="8">
        <f t="shared" si="37"/>
        <v>0.95889999999999997</v>
      </c>
      <c r="P81" s="24">
        <f t="shared" si="38"/>
        <v>0.47947368421052627</v>
      </c>
      <c r="U81" s="39">
        <f t="shared" si="39"/>
        <v>1.0521</v>
      </c>
      <c r="V81" s="8">
        <f t="shared" si="40"/>
        <v>1.010016</v>
      </c>
      <c r="W81" s="41">
        <f t="shared" si="28"/>
        <v>1.0104</v>
      </c>
      <c r="X81" s="8">
        <f t="shared" si="41"/>
        <v>0.80832000000000004</v>
      </c>
      <c r="Y81" s="39">
        <f t="shared" si="42"/>
        <v>1.0302</v>
      </c>
      <c r="Z81" s="8">
        <f t="shared" si="43"/>
        <v>0.65932800000000003</v>
      </c>
      <c r="AA81" s="8">
        <f t="shared" si="44"/>
        <v>1.0302</v>
      </c>
      <c r="AB81" s="8">
        <f t="shared" si="45"/>
        <v>0.49449599999999999</v>
      </c>
      <c r="AC81" s="8">
        <f t="shared" si="46"/>
        <v>1.0302</v>
      </c>
      <c r="AD81" s="8">
        <f t="shared" si="47"/>
        <v>0.41208</v>
      </c>
      <c r="AG81" s="8">
        <f t="shared" si="31"/>
        <v>1.1325000000000001</v>
      </c>
    </row>
    <row r="82" spans="1:33" s="9" customFormat="1" x14ac:dyDescent="0.25">
      <c r="A82" s="9">
        <v>78</v>
      </c>
      <c r="B82" s="9">
        <v>1</v>
      </c>
      <c r="C82" s="9">
        <f t="shared" si="27"/>
        <v>50000000</v>
      </c>
      <c r="D82" s="9">
        <f t="shared" si="32"/>
        <v>100000000</v>
      </c>
      <c r="E82" s="9">
        <f t="shared" si="24"/>
        <v>25000000</v>
      </c>
      <c r="F82" s="9">
        <f t="shared" si="33"/>
        <v>0</v>
      </c>
      <c r="G82" s="28" t="str">
        <f t="shared" si="29"/>
        <v>[10104,10313,10313,10313]</v>
      </c>
      <c r="H82" s="9">
        <f t="shared" si="34"/>
        <v>10313.000000000002</v>
      </c>
      <c r="I82" s="9">
        <f t="shared" si="35"/>
        <v>11361.000000000002</v>
      </c>
      <c r="J82" s="9">
        <f t="shared" si="30"/>
        <v>9579</v>
      </c>
      <c r="K82" s="9">
        <f t="shared" si="36"/>
        <v>10532</v>
      </c>
      <c r="M82" s="8">
        <v>0.99</v>
      </c>
      <c r="O82" s="9">
        <f t="shared" si="37"/>
        <v>0.95789999999999997</v>
      </c>
      <c r="P82" s="34">
        <f t="shared" si="38"/>
        <v>0.47894736842105268</v>
      </c>
      <c r="U82" s="39">
        <f t="shared" si="39"/>
        <v>1.0531999999999999</v>
      </c>
      <c r="V82" s="9">
        <f t="shared" si="40"/>
        <v>1.011072</v>
      </c>
      <c r="W82" s="41">
        <f t="shared" si="28"/>
        <v>1.0104</v>
      </c>
      <c r="X82" s="9">
        <f t="shared" si="41"/>
        <v>0.80832000000000004</v>
      </c>
      <c r="Y82" s="41">
        <f t="shared" si="42"/>
        <v>1.0313000000000001</v>
      </c>
      <c r="Z82" s="9">
        <f t="shared" si="43"/>
        <v>0.66003200000000006</v>
      </c>
      <c r="AA82" s="9">
        <f t="shared" si="44"/>
        <v>1.0313000000000001</v>
      </c>
      <c r="AB82" s="9">
        <f t="shared" si="45"/>
        <v>0.49502400000000002</v>
      </c>
      <c r="AC82" s="9">
        <f t="shared" si="46"/>
        <v>1.0313000000000001</v>
      </c>
      <c r="AD82" s="9">
        <f t="shared" si="47"/>
        <v>0.41252000000000005</v>
      </c>
      <c r="AG82" s="9">
        <f t="shared" si="31"/>
        <v>1.1361000000000001</v>
      </c>
    </row>
    <row r="83" spans="1:33" x14ac:dyDescent="0.25">
      <c r="A83" s="8">
        <v>79</v>
      </c>
      <c r="B83" s="8">
        <v>1</v>
      </c>
      <c r="C83" s="9">
        <v>100000000</v>
      </c>
      <c r="D83" s="8">
        <f t="shared" si="32"/>
        <v>0</v>
      </c>
      <c r="E83" s="8">
        <f t="shared" si="24"/>
        <v>0</v>
      </c>
      <c r="F83" s="8">
        <f t="shared" si="33"/>
        <v>1000000</v>
      </c>
      <c r="G83" s="10" t="str">
        <f t="shared" si="29"/>
        <v>[10073,10073,10073,10073]</v>
      </c>
      <c r="H83" s="8">
        <f t="shared" si="34"/>
        <v>10073</v>
      </c>
      <c r="I83" s="8">
        <f t="shared" si="35"/>
        <v>10558</v>
      </c>
      <c r="J83" s="8">
        <f t="shared" si="30"/>
        <v>9821</v>
      </c>
      <c r="K83" s="8">
        <f t="shared" si="36"/>
        <v>10287</v>
      </c>
      <c r="M83" s="8">
        <v>0.96699999999999997</v>
      </c>
      <c r="O83" s="8">
        <f t="shared" si="37"/>
        <v>0.98209999999999997</v>
      </c>
      <c r="P83" s="24">
        <f t="shared" si="38"/>
        <v>0.49105263157894741</v>
      </c>
      <c r="U83" s="39">
        <f t="shared" si="39"/>
        <v>1.0286999999999999</v>
      </c>
      <c r="V83" s="8">
        <f t="shared" si="40"/>
        <v>0.98755199999999987</v>
      </c>
      <c r="W83" s="39">
        <f>ROUND($M83/(1.2*0.8),4)</f>
        <v>1.0073000000000001</v>
      </c>
      <c r="X83" s="8">
        <f t="shared" si="41"/>
        <v>0.80584000000000011</v>
      </c>
      <c r="Y83" s="39">
        <f t="shared" si="42"/>
        <v>1.0073000000000001</v>
      </c>
      <c r="Z83" s="8">
        <f t="shared" si="43"/>
        <v>0.64467200000000002</v>
      </c>
      <c r="AA83" s="8">
        <f t="shared" si="44"/>
        <v>1.0073000000000001</v>
      </c>
      <c r="AB83" s="8">
        <f t="shared" si="45"/>
        <v>0.48350400000000004</v>
      </c>
      <c r="AC83" s="8">
        <f t="shared" si="46"/>
        <v>1.0073000000000001</v>
      </c>
      <c r="AD83" s="8">
        <f t="shared" si="47"/>
        <v>0.40292000000000006</v>
      </c>
      <c r="AG83" s="8">
        <f t="shared" si="31"/>
        <v>1.0558000000000001</v>
      </c>
    </row>
    <row r="84" spans="1:33" x14ac:dyDescent="0.25">
      <c r="A84" s="8">
        <v>80</v>
      </c>
      <c r="B84" s="8">
        <v>1</v>
      </c>
      <c r="C84" s="8">
        <f t="shared" ref="C84:C108" si="48">C83</f>
        <v>100000000</v>
      </c>
      <c r="D84" s="8">
        <f t="shared" si="32"/>
        <v>0</v>
      </c>
      <c r="E84" s="8">
        <f t="shared" si="24"/>
        <v>1000000</v>
      </c>
      <c r="F84" s="8">
        <f t="shared" si="33"/>
        <v>2000000</v>
      </c>
      <c r="G84" s="10" t="str">
        <f t="shared" si="29"/>
        <v>[10073,10083,10083,10083]</v>
      </c>
      <c r="H84" s="8">
        <f t="shared" si="34"/>
        <v>10083</v>
      </c>
      <c r="I84" s="8">
        <f t="shared" si="35"/>
        <v>10592</v>
      </c>
      <c r="J84" s="8">
        <f t="shared" si="30"/>
        <v>9811</v>
      </c>
      <c r="K84" s="8">
        <f t="shared" si="36"/>
        <v>10298</v>
      </c>
      <c r="M84" s="8">
        <v>0.96799999999999997</v>
      </c>
      <c r="O84" s="8">
        <f t="shared" si="37"/>
        <v>0.98109999999999997</v>
      </c>
      <c r="P84" s="24">
        <f t="shared" si="38"/>
        <v>0.4905263157894737</v>
      </c>
      <c r="U84" s="39">
        <f t="shared" si="39"/>
        <v>1.0298</v>
      </c>
      <c r="V84" s="8">
        <f t="shared" si="40"/>
        <v>0.98860800000000004</v>
      </c>
      <c r="W84" s="41">
        <f>W83</f>
        <v>1.0073000000000001</v>
      </c>
      <c r="X84" s="8">
        <f t="shared" si="41"/>
        <v>0.80584000000000011</v>
      </c>
      <c r="Y84" s="39">
        <f t="shared" si="42"/>
        <v>1.0083</v>
      </c>
      <c r="Z84" s="8">
        <f t="shared" si="43"/>
        <v>0.645312</v>
      </c>
      <c r="AA84" s="8">
        <f t="shared" si="44"/>
        <v>1.0083</v>
      </c>
      <c r="AB84" s="8">
        <f t="shared" si="45"/>
        <v>0.48398399999999997</v>
      </c>
      <c r="AC84" s="8">
        <f t="shared" si="46"/>
        <v>1.0083</v>
      </c>
      <c r="AD84" s="8">
        <f t="shared" si="47"/>
        <v>0.40332000000000001</v>
      </c>
      <c r="AG84" s="8">
        <f t="shared" si="31"/>
        <v>1.0591999999999999</v>
      </c>
    </row>
    <row r="85" spans="1:33" x14ac:dyDescent="0.25">
      <c r="A85" s="8">
        <v>81</v>
      </c>
      <c r="B85" s="8">
        <v>1</v>
      </c>
      <c r="C85" s="8">
        <f t="shared" si="48"/>
        <v>100000000</v>
      </c>
      <c r="D85" s="8">
        <f t="shared" si="32"/>
        <v>0</v>
      </c>
      <c r="E85" s="8">
        <f t="shared" si="24"/>
        <v>2000000</v>
      </c>
      <c r="F85" s="8">
        <f t="shared" si="33"/>
        <v>3000000</v>
      </c>
      <c r="G85" s="10" t="str">
        <f t="shared" si="29"/>
        <v>[10073,10094,10094,10094]</v>
      </c>
      <c r="H85" s="8">
        <f t="shared" si="34"/>
        <v>10094</v>
      </c>
      <c r="I85" s="8">
        <f t="shared" si="35"/>
        <v>10626</v>
      </c>
      <c r="J85" s="8">
        <f t="shared" si="30"/>
        <v>9800</v>
      </c>
      <c r="K85" s="8">
        <f t="shared" si="36"/>
        <v>10309</v>
      </c>
      <c r="M85" s="8">
        <v>0.96899999999999997</v>
      </c>
      <c r="O85" s="8">
        <f t="shared" si="37"/>
        <v>0.98</v>
      </c>
      <c r="P85" s="24">
        <f t="shared" si="38"/>
        <v>0.49</v>
      </c>
      <c r="U85" s="39">
        <f t="shared" si="39"/>
        <v>1.0308999999999999</v>
      </c>
      <c r="V85" s="8">
        <f t="shared" si="40"/>
        <v>0.98966399999999988</v>
      </c>
      <c r="W85" s="41">
        <f t="shared" ref="W85:W108" si="49">W84</f>
        <v>1.0073000000000001</v>
      </c>
      <c r="X85" s="8">
        <f t="shared" si="41"/>
        <v>0.80584000000000011</v>
      </c>
      <c r="Y85" s="39">
        <f t="shared" si="42"/>
        <v>1.0094000000000001</v>
      </c>
      <c r="Z85" s="8">
        <f t="shared" si="43"/>
        <v>0.64601600000000003</v>
      </c>
      <c r="AA85" s="8">
        <f t="shared" si="44"/>
        <v>1.0094000000000001</v>
      </c>
      <c r="AB85" s="8">
        <f t="shared" si="45"/>
        <v>0.484512</v>
      </c>
      <c r="AC85" s="8">
        <f t="shared" si="46"/>
        <v>1.0094000000000001</v>
      </c>
      <c r="AD85" s="8">
        <f t="shared" si="47"/>
        <v>0.40376000000000006</v>
      </c>
      <c r="AG85" s="8">
        <f t="shared" si="31"/>
        <v>1.0626</v>
      </c>
    </row>
    <row r="86" spans="1:33" x14ac:dyDescent="0.25">
      <c r="A86" s="8">
        <v>82</v>
      </c>
      <c r="B86" s="8">
        <v>1</v>
      </c>
      <c r="C86" s="8">
        <f t="shared" si="48"/>
        <v>100000000</v>
      </c>
      <c r="D86" s="8">
        <f t="shared" si="32"/>
        <v>0</v>
      </c>
      <c r="E86" s="8">
        <f t="shared" si="24"/>
        <v>3000000</v>
      </c>
      <c r="F86" s="8">
        <f t="shared" si="33"/>
        <v>4000000</v>
      </c>
      <c r="G86" s="10" t="str">
        <f t="shared" si="29"/>
        <v>[10073,10104,10104,10104]</v>
      </c>
      <c r="H86" s="8">
        <f t="shared" si="34"/>
        <v>10104</v>
      </c>
      <c r="I86" s="8">
        <f t="shared" si="35"/>
        <v>10660</v>
      </c>
      <c r="J86" s="8">
        <f t="shared" si="30"/>
        <v>9789</v>
      </c>
      <c r="K86" s="8">
        <f t="shared" si="36"/>
        <v>10319</v>
      </c>
      <c r="M86" s="8">
        <v>0.97</v>
      </c>
      <c r="O86" s="8">
        <f t="shared" si="37"/>
        <v>0.97889999999999999</v>
      </c>
      <c r="P86" s="24">
        <f t="shared" si="38"/>
        <v>0.48947368421052628</v>
      </c>
      <c r="U86" s="39">
        <f t="shared" si="39"/>
        <v>1.0319</v>
      </c>
      <c r="V86" s="8">
        <f t="shared" si="40"/>
        <v>0.99062399999999995</v>
      </c>
      <c r="W86" s="41">
        <f t="shared" si="49"/>
        <v>1.0073000000000001</v>
      </c>
      <c r="X86" s="8">
        <f t="shared" si="41"/>
        <v>0.80584000000000011</v>
      </c>
      <c r="Y86" s="39">
        <f t="shared" si="42"/>
        <v>1.0104</v>
      </c>
      <c r="Z86" s="8">
        <f t="shared" si="43"/>
        <v>0.64665600000000001</v>
      </c>
      <c r="AA86" s="8">
        <f t="shared" si="44"/>
        <v>1.0104</v>
      </c>
      <c r="AB86" s="8">
        <f t="shared" si="45"/>
        <v>0.48499199999999998</v>
      </c>
      <c r="AC86" s="8">
        <f t="shared" si="46"/>
        <v>1.0104</v>
      </c>
      <c r="AD86" s="8">
        <f t="shared" si="47"/>
        <v>0.40416000000000002</v>
      </c>
      <c r="AG86" s="8">
        <f t="shared" si="31"/>
        <v>1.0660000000000001</v>
      </c>
    </row>
    <row r="87" spans="1:33" x14ac:dyDescent="0.25">
      <c r="A87" s="8">
        <v>83</v>
      </c>
      <c r="B87" s="8">
        <v>1</v>
      </c>
      <c r="C87" s="8">
        <f t="shared" si="48"/>
        <v>100000000</v>
      </c>
      <c r="D87" s="8">
        <f t="shared" si="32"/>
        <v>0</v>
      </c>
      <c r="E87" s="8">
        <f t="shared" si="24"/>
        <v>4000000</v>
      </c>
      <c r="F87" s="8">
        <f t="shared" si="33"/>
        <v>5000000</v>
      </c>
      <c r="G87" s="10" t="str">
        <f t="shared" si="29"/>
        <v>[10073,10115,10115,10115]</v>
      </c>
      <c r="H87" s="8">
        <f t="shared" si="34"/>
        <v>10115</v>
      </c>
      <c r="I87" s="8">
        <f t="shared" si="35"/>
        <v>10693.999999999998</v>
      </c>
      <c r="J87" s="8">
        <f t="shared" si="30"/>
        <v>9779</v>
      </c>
      <c r="K87" s="8">
        <f t="shared" si="36"/>
        <v>10330</v>
      </c>
      <c r="M87" s="8">
        <v>0.97099999999999997</v>
      </c>
      <c r="O87" s="8">
        <f t="shared" si="37"/>
        <v>0.97789999999999999</v>
      </c>
      <c r="P87" s="24">
        <f t="shared" si="38"/>
        <v>0.48894736842105269</v>
      </c>
      <c r="U87" s="39">
        <f t="shared" si="39"/>
        <v>1.0329999999999999</v>
      </c>
      <c r="V87" s="8">
        <f t="shared" si="40"/>
        <v>0.99167999999999989</v>
      </c>
      <c r="W87" s="41">
        <f t="shared" si="49"/>
        <v>1.0073000000000001</v>
      </c>
      <c r="X87" s="8">
        <f t="shared" si="41"/>
        <v>0.80584000000000011</v>
      </c>
      <c r="Y87" s="39">
        <f t="shared" si="42"/>
        <v>1.0115000000000001</v>
      </c>
      <c r="Z87" s="8">
        <f t="shared" si="43"/>
        <v>0.64736000000000005</v>
      </c>
      <c r="AA87" s="8">
        <f t="shared" si="44"/>
        <v>1.0115000000000001</v>
      </c>
      <c r="AB87" s="8">
        <f t="shared" si="45"/>
        <v>0.48552000000000001</v>
      </c>
      <c r="AC87" s="8">
        <f t="shared" si="46"/>
        <v>1.0115000000000001</v>
      </c>
      <c r="AD87" s="8">
        <f t="shared" si="47"/>
        <v>0.40460000000000007</v>
      </c>
      <c r="AG87" s="8">
        <f t="shared" si="31"/>
        <v>1.0693999999999999</v>
      </c>
    </row>
    <row r="88" spans="1:33" x14ac:dyDescent="0.25">
      <c r="A88" s="8">
        <v>84</v>
      </c>
      <c r="B88" s="8">
        <v>1</v>
      </c>
      <c r="C88" s="8">
        <f t="shared" si="48"/>
        <v>100000000</v>
      </c>
      <c r="D88" s="8">
        <f t="shared" si="32"/>
        <v>0</v>
      </c>
      <c r="E88" s="8">
        <f t="shared" si="24"/>
        <v>5000000</v>
      </c>
      <c r="F88" s="8">
        <f t="shared" si="33"/>
        <v>6000000</v>
      </c>
      <c r="G88" s="10" t="str">
        <f t="shared" si="29"/>
        <v>[10073,10125,10125,10125]</v>
      </c>
      <c r="H88" s="8">
        <f t="shared" si="34"/>
        <v>10125</v>
      </c>
      <c r="I88" s="8">
        <f t="shared" si="35"/>
        <v>10728</v>
      </c>
      <c r="J88" s="8">
        <f t="shared" si="30"/>
        <v>9768</v>
      </c>
      <c r="K88" s="8">
        <f t="shared" si="36"/>
        <v>10340</v>
      </c>
      <c r="M88" s="8">
        <v>0.97199999999999998</v>
      </c>
      <c r="O88" s="8">
        <f t="shared" si="37"/>
        <v>0.9768</v>
      </c>
      <c r="P88" s="24">
        <f t="shared" si="38"/>
        <v>0.48842105263157898</v>
      </c>
      <c r="U88" s="39">
        <f t="shared" si="39"/>
        <v>1.034</v>
      </c>
      <c r="V88" s="8">
        <f t="shared" si="40"/>
        <v>0.99263999999999997</v>
      </c>
      <c r="W88" s="41">
        <f t="shared" si="49"/>
        <v>1.0073000000000001</v>
      </c>
      <c r="X88" s="8">
        <f t="shared" si="41"/>
        <v>0.80584000000000011</v>
      </c>
      <c r="Y88" s="39">
        <f t="shared" si="42"/>
        <v>1.0125</v>
      </c>
      <c r="Z88" s="8">
        <f t="shared" si="43"/>
        <v>0.64800000000000002</v>
      </c>
      <c r="AA88" s="8">
        <f t="shared" si="44"/>
        <v>1.0125</v>
      </c>
      <c r="AB88" s="8">
        <f t="shared" si="45"/>
        <v>0.48599999999999999</v>
      </c>
      <c r="AC88" s="8">
        <f t="shared" si="46"/>
        <v>1.0125</v>
      </c>
      <c r="AD88" s="8">
        <f t="shared" si="47"/>
        <v>0.40500000000000003</v>
      </c>
      <c r="AG88" s="8">
        <f t="shared" si="31"/>
        <v>1.0728</v>
      </c>
    </row>
    <row r="89" spans="1:33" x14ac:dyDescent="0.25">
      <c r="A89" s="8">
        <v>85</v>
      </c>
      <c r="B89" s="8">
        <v>1</v>
      </c>
      <c r="C89" s="8">
        <f t="shared" si="48"/>
        <v>100000000</v>
      </c>
      <c r="D89" s="8">
        <f t="shared" si="32"/>
        <v>0</v>
      </c>
      <c r="E89" s="8">
        <f t="shared" si="24"/>
        <v>6000000</v>
      </c>
      <c r="F89" s="8">
        <f t="shared" si="33"/>
        <v>7000000</v>
      </c>
      <c r="G89" s="10" t="str">
        <f t="shared" si="29"/>
        <v>[10073,10135,10135,10135]</v>
      </c>
      <c r="H89" s="8">
        <f t="shared" si="34"/>
        <v>10135</v>
      </c>
      <c r="I89" s="8">
        <f t="shared" si="35"/>
        <v>10762</v>
      </c>
      <c r="J89" s="8">
        <f t="shared" si="30"/>
        <v>9758</v>
      </c>
      <c r="K89" s="8">
        <f t="shared" si="36"/>
        <v>10351</v>
      </c>
      <c r="M89" s="8">
        <v>0.97299999999999998</v>
      </c>
      <c r="O89" s="8">
        <f t="shared" si="37"/>
        <v>0.9758</v>
      </c>
      <c r="P89" s="24">
        <f t="shared" si="38"/>
        <v>0.48789473684210527</v>
      </c>
      <c r="U89" s="39">
        <f t="shared" si="39"/>
        <v>1.0350999999999999</v>
      </c>
      <c r="V89" s="8">
        <f t="shared" si="40"/>
        <v>0.99369599999999991</v>
      </c>
      <c r="W89" s="41">
        <f t="shared" si="49"/>
        <v>1.0073000000000001</v>
      </c>
      <c r="X89" s="8">
        <f t="shared" si="41"/>
        <v>0.80584000000000011</v>
      </c>
      <c r="Y89" s="39">
        <f t="shared" si="42"/>
        <v>1.0135000000000001</v>
      </c>
      <c r="Z89" s="8">
        <f t="shared" si="43"/>
        <v>0.64864000000000011</v>
      </c>
      <c r="AA89" s="8">
        <f t="shared" si="44"/>
        <v>1.0135000000000001</v>
      </c>
      <c r="AB89" s="8">
        <f t="shared" si="45"/>
        <v>0.48648000000000002</v>
      </c>
      <c r="AC89" s="8">
        <f t="shared" si="46"/>
        <v>1.0135000000000001</v>
      </c>
      <c r="AD89" s="8">
        <f t="shared" si="47"/>
        <v>0.40540000000000004</v>
      </c>
      <c r="AG89" s="8">
        <f t="shared" si="31"/>
        <v>1.0762</v>
      </c>
    </row>
    <row r="90" spans="1:33" x14ac:dyDescent="0.25">
      <c r="A90" s="8">
        <v>86</v>
      </c>
      <c r="B90" s="8">
        <v>1</v>
      </c>
      <c r="C90" s="8">
        <f t="shared" si="48"/>
        <v>100000000</v>
      </c>
      <c r="D90" s="8">
        <f t="shared" si="32"/>
        <v>0</v>
      </c>
      <c r="E90" s="8">
        <f t="shared" si="24"/>
        <v>7000000</v>
      </c>
      <c r="F90" s="8">
        <f t="shared" si="33"/>
        <v>8000000</v>
      </c>
      <c r="G90" s="10" t="str">
        <f t="shared" si="29"/>
        <v>[10073,10146,10146,10146]</v>
      </c>
      <c r="H90" s="8">
        <f t="shared" si="34"/>
        <v>10146</v>
      </c>
      <c r="I90" s="8">
        <f t="shared" si="35"/>
        <v>10797.000000000002</v>
      </c>
      <c r="J90" s="8">
        <f t="shared" si="30"/>
        <v>9747</v>
      </c>
      <c r="K90" s="8">
        <f t="shared" si="36"/>
        <v>10362</v>
      </c>
      <c r="M90" s="8">
        <v>0.97399999999999998</v>
      </c>
      <c r="O90" s="8">
        <f t="shared" si="37"/>
        <v>0.97470000000000001</v>
      </c>
      <c r="P90" s="24">
        <f t="shared" si="38"/>
        <v>0.48736842105263167</v>
      </c>
      <c r="U90" s="39">
        <f t="shared" si="39"/>
        <v>1.0362</v>
      </c>
      <c r="V90" s="8">
        <f t="shared" si="40"/>
        <v>0.99475199999999997</v>
      </c>
      <c r="W90" s="41">
        <f t="shared" si="49"/>
        <v>1.0073000000000001</v>
      </c>
      <c r="X90" s="8">
        <f t="shared" si="41"/>
        <v>0.80584000000000011</v>
      </c>
      <c r="Y90" s="39">
        <f t="shared" si="42"/>
        <v>1.0145999999999999</v>
      </c>
      <c r="Z90" s="8">
        <f t="shared" si="43"/>
        <v>0.64934400000000003</v>
      </c>
      <c r="AA90" s="8">
        <f t="shared" si="44"/>
        <v>1.0145999999999999</v>
      </c>
      <c r="AB90" s="8">
        <f t="shared" si="45"/>
        <v>0.48700799999999994</v>
      </c>
      <c r="AC90" s="8">
        <f t="shared" si="46"/>
        <v>1.0145999999999999</v>
      </c>
      <c r="AD90" s="8">
        <f t="shared" si="47"/>
        <v>0.40583999999999998</v>
      </c>
      <c r="AG90" s="8">
        <f t="shared" si="31"/>
        <v>1.0797000000000001</v>
      </c>
    </row>
    <row r="91" spans="1:33" x14ac:dyDescent="0.25">
      <c r="A91" s="8">
        <v>87</v>
      </c>
      <c r="B91" s="8">
        <v>1</v>
      </c>
      <c r="C91" s="8">
        <f t="shared" si="48"/>
        <v>100000000</v>
      </c>
      <c r="D91" s="8">
        <f t="shared" si="32"/>
        <v>0</v>
      </c>
      <c r="E91" s="8">
        <f t="shared" si="24"/>
        <v>8000000</v>
      </c>
      <c r="F91" s="8">
        <f t="shared" si="33"/>
        <v>9000000</v>
      </c>
      <c r="G91" s="10" t="str">
        <f t="shared" si="29"/>
        <v>[10073,10156,10156,10156]</v>
      </c>
      <c r="H91" s="8">
        <f t="shared" si="34"/>
        <v>10156</v>
      </c>
      <c r="I91" s="8">
        <f t="shared" si="35"/>
        <v>10831</v>
      </c>
      <c r="J91" s="8">
        <f t="shared" si="30"/>
        <v>9737</v>
      </c>
      <c r="K91" s="8">
        <f t="shared" si="36"/>
        <v>10371.999999999998</v>
      </c>
      <c r="M91" s="8">
        <v>0.97499999999999998</v>
      </c>
      <c r="O91" s="8">
        <f t="shared" si="37"/>
        <v>0.97370000000000001</v>
      </c>
      <c r="P91" s="24">
        <f t="shared" si="38"/>
        <v>0.48684210526315785</v>
      </c>
      <c r="U91" s="39">
        <f t="shared" si="39"/>
        <v>1.0371999999999999</v>
      </c>
      <c r="V91" s="8">
        <f t="shared" si="40"/>
        <v>0.99571199999999982</v>
      </c>
      <c r="W91" s="41">
        <f t="shared" si="49"/>
        <v>1.0073000000000001</v>
      </c>
      <c r="X91" s="8">
        <f t="shared" si="41"/>
        <v>0.80584000000000011</v>
      </c>
      <c r="Y91" s="39">
        <f t="shared" si="42"/>
        <v>1.0156000000000001</v>
      </c>
      <c r="Z91" s="8">
        <f t="shared" si="43"/>
        <v>0.64998400000000001</v>
      </c>
      <c r="AA91" s="8">
        <f t="shared" si="44"/>
        <v>1.0156000000000001</v>
      </c>
      <c r="AB91" s="8">
        <f t="shared" si="45"/>
        <v>0.48748800000000003</v>
      </c>
      <c r="AC91" s="8">
        <f t="shared" si="46"/>
        <v>1.0156000000000001</v>
      </c>
      <c r="AD91" s="8">
        <f t="shared" si="47"/>
        <v>0.40624000000000005</v>
      </c>
      <c r="AG91" s="8">
        <f t="shared" si="31"/>
        <v>1.0831</v>
      </c>
    </row>
    <row r="92" spans="1:33" x14ac:dyDescent="0.25">
      <c r="A92" s="8">
        <v>88</v>
      </c>
      <c r="B92" s="8">
        <v>1</v>
      </c>
      <c r="C92" s="8">
        <f t="shared" si="48"/>
        <v>100000000</v>
      </c>
      <c r="D92" s="8">
        <f t="shared" si="32"/>
        <v>0</v>
      </c>
      <c r="E92" s="8">
        <f t="shared" si="24"/>
        <v>9000000</v>
      </c>
      <c r="F92" s="8">
        <f t="shared" si="33"/>
        <v>10000000</v>
      </c>
      <c r="G92" s="10" t="str">
        <f t="shared" si="29"/>
        <v>[10073,10167,10167,10167]</v>
      </c>
      <c r="H92" s="8">
        <f t="shared" si="34"/>
        <v>10167</v>
      </c>
      <c r="I92" s="8">
        <f t="shared" si="35"/>
        <v>10866</v>
      </c>
      <c r="J92" s="8">
        <f t="shared" si="30"/>
        <v>9726</v>
      </c>
      <c r="K92" s="8">
        <f t="shared" si="36"/>
        <v>10383</v>
      </c>
      <c r="M92" s="8">
        <v>0.97599999999999998</v>
      </c>
      <c r="O92" s="8">
        <f t="shared" si="37"/>
        <v>0.97260000000000002</v>
      </c>
      <c r="P92" s="24">
        <f t="shared" si="38"/>
        <v>0.48631578947368426</v>
      </c>
      <c r="U92" s="39">
        <f t="shared" si="39"/>
        <v>1.0383</v>
      </c>
      <c r="V92" s="8">
        <f t="shared" si="40"/>
        <v>0.99676799999999999</v>
      </c>
      <c r="W92" s="41">
        <f t="shared" si="49"/>
        <v>1.0073000000000001</v>
      </c>
      <c r="X92" s="8">
        <f t="shared" si="41"/>
        <v>0.80584000000000011</v>
      </c>
      <c r="Y92" s="39">
        <f t="shared" si="42"/>
        <v>1.0166999999999999</v>
      </c>
      <c r="Z92" s="8">
        <f t="shared" si="43"/>
        <v>0.65068799999999993</v>
      </c>
      <c r="AA92" s="8">
        <f t="shared" si="44"/>
        <v>1.0166999999999999</v>
      </c>
      <c r="AB92" s="8">
        <f t="shared" si="45"/>
        <v>0.48801599999999995</v>
      </c>
      <c r="AC92" s="8">
        <f t="shared" si="46"/>
        <v>1.0166999999999999</v>
      </c>
      <c r="AD92" s="8">
        <f t="shared" si="47"/>
        <v>0.40667999999999999</v>
      </c>
      <c r="AG92" s="8">
        <f t="shared" si="31"/>
        <v>1.0866</v>
      </c>
    </row>
    <row r="93" spans="1:33" x14ac:dyDescent="0.25">
      <c r="A93" s="8">
        <v>89</v>
      </c>
      <c r="B93" s="8">
        <v>1</v>
      </c>
      <c r="C93" s="8">
        <f t="shared" si="48"/>
        <v>100000000</v>
      </c>
      <c r="D93" s="8">
        <f t="shared" si="32"/>
        <v>0</v>
      </c>
      <c r="E93" s="8">
        <f t="shared" si="24"/>
        <v>10000000</v>
      </c>
      <c r="F93" s="8">
        <f t="shared" si="33"/>
        <v>11000000</v>
      </c>
      <c r="G93" s="10" t="str">
        <f t="shared" si="29"/>
        <v>[10073,10177,10177,10177]</v>
      </c>
      <c r="H93" s="8">
        <f t="shared" si="34"/>
        <v>10177</v>
      </c>
      <c r="I93" s="8">
        <f t="shared" si="35"/>
        <v>10900</v>
      </c>
      <c r="J93" s="8">
        <f t="shared" si="30"/>
        <v>9716</v>
      </c>
      <c r="K93" s="8">
        <f t="shared" si="36"/>
        <v>10394.000000000002</v>
      </c>
      <c r="M93" s="8">
        <v>0.97699999999999998</v>
      </c>
      <c r="O93" s="8">
        <f t="shared" si="37"/>
        <v>0.97160000000000002</v>
      </c>
      <c r="P93" s="24">
        <f t="shared" si="38"/>
        <v>0.48578947368421055</v>
      </c>
      <c r="U93" s="39">
        <f t="shared" si="39"/>
        <v>1.0394000000000001</v>
      </c>
      <c r="V93" s="8">
        <f t="shared" si="40"/>
        <v>0.99782400000000004</v>
      </c>
      <c r="W93" s="41">
        <f t="shared" si="49"/>
        <v>1.0073000000000001</v>
      </c>
      <c r="X93" s="8">
        <f t="shared" si="41"/>
        <v>0.80584000000000011</v>
      </c>
      <c r="Y93" s="39">
        <f t="shared" si="42"/>
        <v>1.0177</v>
      </c>
      <c r="Z93" s="8">
        <f t="shared" si="43"/>
        <v>0.65132800000000002</v>
      </c>
      <c r="AA93" s="8">
        <f t="shared" si="44"/>
        <v>1.0177</v>
      </c>
      <c r="AB93" s="8">
        <f t="shared" si="45"/>
        <v>0.48849599999999999</v>
      </c>
      <c r="AC93" s="8">
        <f t="shared" si="46"/>
        <v>1.0177</v>
      </c>
      <c r="AD93" s="8">
        <f t="shared" si="47"/>
        <v>0.40708000000000005</v>
      </c>
      <c r="AG93" s="8">
        <f t="shared" si="31"/>
        <v>1.0900000000000001</v>
      </c>
    </row>
    <row r="94" spans="1:33" x14ac:dyDescent="0.25">
      <c r="A94" s="8">
        <v>90</v>
      </c>
      <c r="B94" s="8">
        <v>1</v>
      </c>
      <c r="C94" s="8">
        <f t="shared" si="48"/>
        <v>100000000</v>
      </c>
      <c r="D94" s="8">
        <f t="shared" si="32"/>
        <v>0</v>
      </c>
      <c r="E94" s="8">
        <f t="shared" si="24"/>
        <v>11000000</v>
      </c>
      <c r="F94" s="8">
        <f t="shared" si="33"/>
        <v>12000000</v>
      </c>
      <c r="G94" s="10" t="str">
        <f t="shared" si="29"/>
        <v>[10073,10188,10188,10188]</v>
      </c>
      <c r="H94" s="8">
        <f t="shared" si="34"/>
        <v>10188</v>
      </c>
      <c r="I94" s="8">
        <f t="shared" si="35"/>
        <v>10935</v>
      </c>
      <c r="J94" s="8">
        <f t="shared" si="30"/>
        <v>9705</v>
      </c>
      <c r="K94" s="8">
        <f t="shared" si="36"/>
        <v>10404</v>
      </c>
      <c r="M94" s="8">
        <v>0.97799999999999998</v>
      </c>
      <c r="O94" s="8">
        <f t="shared" si="37"/>
        <v>0.97050000000000003</v>
      </c>
      <c r="P94" s="24">
        <f t="shared" si="38"/>
        <v>0.48526315789473684</v>
      </c>
      <c r="U94" s="39">
        <f t="shared" si="39"/>
        <v>1.0404</v>
      </c>
      <c r="V94" s="8">
        <f t="shared" si="40"/>
        <v>0.99878400000000001</v>
      </c>
      <c r="W94" s="41">
        <f t="shared" si="49"/>
        <v>1.0073000000000001</v>
      </c>
      <c r="X94" s="8">
        <f t="shared" si="41"/>
        <v>0.80584000000000011</v>
      </c>
      <c r="Y94" s="39">
        <f t="shared" si="42"/>
        <v>1.0187999999999999</v>
      </c>
      <c r="Z94" s="8">
        <f t="shared" si="43"/>
        <v>0.65203199999999994</v>
      </c>
      <c r="AA94" s="8">
        <f t="shared" si="44"/>
        <v>1.0187999999999999</v>
      </c>
      <c r="AB94" s="8">
        <f t="shared" si="45"/>
        <v>0.48902399999999996</v>
      </c>
      <c r="AC94" s="8">
        <f t="shared" si="46"/>
        <v>1.0187999999999999</v>
      </c>
      <c r="AD94" s="8">
        <f t="shared" si="47"/>
        <v>0.40751999999999999</v>
      </c>
      <c r="AG94" s="8">
        <f t="shared" si="31"/>
        <v>1.0934999999999999</v>
      </c>
    </row>
    <row r="95" spans="1:33" x14ac:dyDescent="0.25">
      <c r="A95" s="8">
        <v>91</v>
      </c>
      <c r="B95" s="8">
        <v>1</v>
      </c>
      <c r="C95" s="8">
        <f t="shared" si="48"/>
        <v>100000000</v>
      </c>
      <c r="D95" s="8">
        <f t="shared" si="32"/>
        <v>0</v>
      </c>
      <c r="E95" s="8">
        <f t="shared" si="24"/>
        <v>12000000</v>
      </c>
      <c r="F95" s="8">
        <f t="shared" si="33"/>
        <v>13000000</v>
      </c>
      <c r="G95" s="10" t="str">
        <f t="shared" si="29"/>
        <v>[10073,10198,10198,10198]</v>
      </c>
      <c r="H95" s="8">
        <f t="shared" si="34"/>
        <v>10198</v>
      </c>
      <c r="I95" s="8">
        <f t="shared" si="35"/>
        <v>10970</v>
      </c>
      <c r="J95" s="8">
        <f t="shared" si="30"/>
        <v>9695</v>
      </c>
      <c r="K95" s="8">
        <f t="shared" si="36"/>
        <v>10415.000000000002</v>
      </c>
      <c r="M95" s="8">
        <v>0.97899999999999998</v>
      </c>
      <c r="O95" s="8">
        <f t="shared" si="37"/>
        <v>0.96950000000000003</v>
      </c>
      <c r="P95" s="24">
        <f t="shared" si="38"/>
        <v>0.48473684210526324</v>
      </c>
      <c r="U95" s="39">
        <f t="shared" si="39"/>
        <v>1.0415000000000001</v>
      </c>
      <c r="V95" s="8">
        <f t="shared" si="40"/>
        <v>0.99984000000000006</v>
      </c>
      <c r="W95" s="41">
        <f t="shared" si="49"/>
        <v>1.0073000000000001</v>
      </c>
      <c r="X95" s="8">
        <f t="shared" si="41"/>
        <v>0.80584000000000011</v>
      </c>
      <c r="Y95" s="39">
        <f t="shared" si="42"/>
        <v>1.0198</v>
      </c>
      <c r="Z95" s="8">
        <f t="shared" si="43"/>
        <v>0.65267200000000003</v>
      </c>
      <c r="AA95" s="8">
        <f t="shared" si="44"/>
        <v>1.0198</v>
      </c>
      <c r="AB95" s="8">
        <f t="shared" si="45"/>
        <v>0.48950399999999999</v>
      </c>
      <c r="AC95" s="8">
        <f t="shared" si="46"/>
        <v>1.0198</v>
      </c>
      <c r="AD95" s="8">
        <f t="shared" si="47"/>
        <v>0.40792000000000006</v>
      </c>
      <c r="AG95" s="8">
        <f t="shared" si="31"/>
        <v>1.097</v>
      </c>
    </row>
    <row r="96" spans="1:33" x14ac:dyDescent="0.25">
      <c r="A96" s="8">
        <v>92</v>
      </c>
      <c r="B96" s="8">
        <v>1</v>
      </c>
      <c r="C96" s="8">
        <f t="shared" si="48"/>
        <v>100000000</v>
      </c>
      <c r="D96" s="8">
        <f t="shared" si="32"/>
        <v>0</v>
      </c>
      <c r="E96" s="8">
        <f t="shared" ref="E96:E159" si="50">E70</f>
        <v>13000000</v>
      </c>
      <c r="F96" s="8">
        <f t="shared" si="33"/>
        <v>14000000</v>
      </c>
      <c r="G96" s="10" t="str">
        <f t="shared" si="29"/>
        <v>[10073,10208,10208,10208]</v>
      </c>
      <c r="H96" s="8">
        <f t="shared" si="34"/>
        <v>10208</v>
      </c>
      <c r="I96" s="8">
        <f t="shared" si="35"/>
        <v>11005</v>
      </c>
      <c r="J96" s="8">
        <f t="shared" si="30"/>
        <v>9684</v>
      </c>
      <c r="K96" s="8">
        <f t="shared" si="36"/>
        <v>10426</v>
      </c>
      <c r="M96" s="8">
        <v>0.98</v>
      </c>
      <c r="O96" s="8">
        <f t="shared" si="37"/>
        <v>0.96840000000000004</v>
      </c>
      <c r="P96" s="24">
        <f t="shared" si="38"/>
        <v>0.48421052631578942</v>
      </c>
      <c r="U96" s="39">
        <f t="shared" si="39"/>
        <v>1.0426</v>
      </c>
      <c r="V96" s="8">
        <f t="shared" si="40"/>
        <v>1.000896</v>
      </c>
      <c r="W96" s="41">
        <f t="shared" si="49"/>
        <v>1.0073000000000001</v>
      </c>
      <c r="X96" s="8">
        <f t="shared" si="41"/>
        <v>0.80584000000000011</v>
      </c>
      <c r="Y96" s="39">
        <f t="shared" si="42"/>
        <v>1.0207999999999999</v>
      </c>
      <c r="Z96" s="8">
        <f t="shared" si="43"/>
        <v>0.653312</v>
      </c>
      <c r="AA96" s="8">
        <f t="shared" si="44"/>
        <v>1.0207999999999999</v>
      </c>
      <c r="AB96" s="8">
        <f t="shared" si="45"/>
        <v>0.48998399999999998</v>
      </c>
      <c r="AC96" s="8">
        <f t="shared" si="46"/>
        <v>1.0207999999999999</v>
      </c>
      <c r="AD96" s="8">
        <f t="shared" si="47"/>
        <v>0.40832000000000002</v>
      </c>
      <c r="AG96" s="8">
        <f t="shared" si="31"/>
        <v>1.1005</v>
      </c>
    </row>
    <row r="97" spans="1:33" x14ac:dyDescent="0.25">
      <c r="A97" s="8">
        <v>93</v>
      </c>
      <c r="B97" s="8">
        <v>1</v>
      </c>
      <c r="C97" s="8">
        <f t="shared" si="48"/>
        <v>100000000</v>
      </c>
      <c r="D97" s="8">
        <f t="shared" si="32"/>
        <v>0</v>
      </c>
      <c r="E97" s="8">
        <f t="shared" si="50"/>
        <v>14000000</v>
      </c>
      <c r="F97" s="8">
        <f t="shared" si="33"/>
        <v>15000000</v>
      </c>
      <c r="G97" s="10" t="str">
        <f t="shared" si="29"/>
        <v>[10073,10219,10219,10219]</v>
      </c>
      <c r="H97" s="8">
        <f t="shared" si="34"/>
        <v>10219</v>
      </c>
      <c r="I97" s="8">
        <f t="shared" si="35"/>
        <v>11040.000000000002</v>
      </c>
      <c r="J97" s="8">
        <f t="shared" si="30"/>
        <v>9674</v>
      </c>
      <c r="K97" s="8">
        <f t="shared" si="36"/>
        <v>10436</v>
      </c>
      <c r="M97" s="8">
        <v>0.98099999999999998</v>
      </c>
      <c r="O97" s="8">
        <f t="shared" si="37"/>
        <v>0.96740000000000004</v>
      </c>
      <c r="P97" s="24">
        <f t="shared" si="38"/>
        <v>0.48368421052631583</v>
      </c>
      <c r="U97" s="39">
        <f t="shared" si="39"/>
        <v>1.0436000000000001</v>
      </c>
      <c r="V97" s="8">
        <f t="shared" si="40"/>
        <v>1.0018560000000001</v>
      </c>
      <c r="W97" s="41">
        <f t="shared" si="49"/>
        <v>1.0073000000000001</v>
      </c>
      <c r="X97" s="8">
        <f t="shared" si="41"/>
        <v>0.80584000000000011</v>
      </c>
      <c r="Y97" s="39">
        <f t="shared" si="42"/>
        <v>1.0219</v>
      </c>
      <c r="Z97" s="8">
        <f t="shared" si="43"/>
        <v>0.65401600000000004</v>
      </c>
      <c r="AA97" s="8">
        <f t="shared" si="44"/>
        <v>1.0219</v>
      </c>
      <c r="AB97" s="8">
        <f t="shared" si="45"/>
        <v>0.490512</v>
      </c>
      <c r="AC97" s="8">
        <f t="shared" si="46"/>
        <v>1.0219</v>
      </c>
      <c r="AD97" s="8">
        <f t="shared" si="47"/>
        <v>0.40876000000000001</v>
      </c>
      <c r="AG97" s="8">
        <f t="shared" si="31"/>
        <v>1.1040000000000001</v>
      </c>
    </row>
    <row r="98" spans="1:33" x14ac:dyDescent="0.25">
      <c r="A98" s="8">
        <v>94</v>
      </c>
      <c r="B98" s="8">
        <v>1</v>
      </c>
      <c r="C98" s="8">
        <f t="shared" si="48"/>
        <v>100000000</v>
      </c>
      <c r="D98" s="8">
        <f t="shared" si="32"/>
        <v>0</v>
      </c>
      <c r="E98" s="8">
        <f t="shared" si="50"/>
        <v>15000000</v>
      </c>
      <c r="F98" s="8">
        <f t="shared" si="33"/>
        <v>16000000</v>
      </c>
      <c r="G98" s="10" t="str">
        <f t="shared" si="29"/>
        <v>[10073,10229,10229,10229]</v>
      </c>
      <c r="H98" s="8">
        <f t="shared" si="34"/>
        <v>10229</v>
      </c>
      <c r="I98" s="8">
        <f t="shared" si="35"/>
        <v>11075</v>
      </c>
      <c r="J98" s="8">
        <f t="shared" si="30"/>
        <v>9663</v>
      </c>
      <c r="K98" s="8">
        <f t="shared" si="36"/>
        <v>10447</v>
      </c>
      <c r="M98" s="8">
        <v>0.98199999999999998</v>
      </c>
      <c r="O98" s="8">
        <f t="shared" si="37"/>
        <v>0.96630000000000005</v>
      </c>
      <c r="P98" s="24">
        <f t="shared" si="38"/>
        <v>0.48315789473684212</v>
      </c>
      <c r="U98" s="39">
        <f t="shared" si="39"/>
        <v>1.0447</v>
      </c>
      <c r="V98" s="8">
        <f t="shared" si="40"/>
        <v>1.002912</v>
      </c>
      <c r="W98" s="41">
        <f t="shared" si="49"/>
        <v>1.0073000000000001</v>
      </c>
      <c r="X98" s="8">
        <f t="shared" si="41"/>
        <v>0.80584000000000011</v>
      </c>
      <c r="Y98" s="39">
        <f t="shared" si="42"/>
        <v>1.0228999999999999</v>
      </c>
      <c r="Z98" s="8">
        <f t="shared" si="43"/>
        <v>0.65465600000000002</v>
      </c>
      <c r="AA98" s="8">
        <f t="shared" si="44"/>
        <v>1.0228999999999999</v>
      </c>
      <c r="AB98" s="8">
        <f t="shared" si="45"/>
        <v>0.49099199999999993</v>
      </c>
      <c r="AC98" s="8">
        <f t="shared" si="46"/>
        <v>1.0228999999999999</v>
      </c>
      <c r="AD98" s="8">
        <f t="shared" si="47"/>
        <v>0.40915999999999997</v>
      </c>
      <c r="AG98" s="8">
        <f t="shared" si="31"/>
        <v>1.1074999999999999</v>
      </c>
    </row>
    <row r="99" spans="1:33" x14ac:dyDescent="0.25">
      <c r="A99" s="8">
        <v>95</v>
      </c>
      <c r="B99" s="8">
        <v>1</v>
      </c>
      <c r="C99" s="8">
        <f t="shared" si="48"/>
        <v>100000000</v>
      </c>
      <c r="D99" s="8">
        <f t="shared" si="32"/>
        <v>0</v>
      </c>
      <c r="E99" s="8">
        <f t="shared" si="50"/>
        <v>16000000</v>
      </c>
      <c r="F99" s="8">
        <f t="shared" si="33"/>
        <v>17000000</v>
      </c>
      <c r="G99" s="10" t="str">
        <f t="shared" si="29"/>
        <v>[10073,10240,10240,10240]</v>
      </c>
      <c r="H99" s="8">
        <f t="shared" si="34"/>
        <v>10240</v>
      </c>
      <c r="I99" s="8">
        <f t="shared" si="35"/>
        <v>11110</v>
      </c>
      <c r="J99" s="8">
        <f t="shared" si="30"/>
        <v>9653</v>
      </c>
      <c r="K99" s="8">
        <f t="shared" si="36"/>
        <v>10457</v>
      </c>
      <c r="M99" s="8">
        <v>0.98299999999999998</v>
      </c>
      <c r="O99" s="8">
        <f t="shared" si="37"/>
        <v>0.96530000000000005</v>
      </c>
      <c r="P99" s="24">
        <f t="shared" si="38"/>
        <v>0.48263157894736841</v>
      </c>
      <c r="U99" s="39">
        <f t="shared" si="39"/>
        <v>1.0457000000000001</v>
      </c>
      <c r="V99" s="8">
        <f t="shared" si="40"/>
        <v>1.0038720000000001</v>
      </c>
      <c r="W99" s="41">
        <f t="shared" si="49"/>
        <v>1.0073000000000001</v>
      </c>
      <c r="X99" s="8">
        <f t="shared" si="41"/>
        <v>0.80584000000000011</v>
      </c>
      <c r="Y99" s="39">
        <f t="shared" si="42"/>
        <v>1.024</v>
      </c>
      <c r="Z99" s="8">
        <f t="shared" si="43"/>
        <v>0.65536000000000005</v>
      </c>
      <c r="AA99" s="8">
        <f t="shared" si="44"/>
        <v>1.024</v>
      </c>
      <c r="AB99" s="8">
        <f t="shared" si="45"/>
        <v>0.49152000000000001</v>
      </c>
      <c r="AC99" s="8">
        <f t="shared" si="46"/>
        <v>1.024</v>
      </c>
      <c r="AD99" s="8">
        <f t="shared" si="47"/>
        <v>0.40960000000000002</v>
      </c>
      <c r="AG99" s="8">
        <f t="shared" si="31"/>
        <v>1.111</v>
      </c>
    </row>
    <row r="100" spans="1:33" x14ac:dyDescent="0.25">
      <c r="A100" s="8">
        <v>96</v>
      </c>
      <c r="B100" s="8">
        <v>1</v>
      </c>
      <c r="C100" s="8">
        <f t="shared" si="48"/>
        <v>100000000</v>
      </c>
      <c r="D100" s="8">
        <f t="shared" si="32"/>
        <v>0</v>
      </c>
      <c r="E100" s="8">
        <f t="shared" si="50"/>
        <v>17000000</v>
      </c>
      <c r="F100" s="8">
        <f t="shared" si="33"/>
        <v>18000000</v>
      </c>
      <c r="G100" s="10" t="str">
        <f t="shared" si="29"/>
        <v>[10073,10250,10250,10250]</v>
      </c>
      <c r="H100" s="8">
        <f t="shared" si="34"/>
        <v>10250</v>
      </c>
      <c r="I100" s="8">
        <f t="shared" si="35"/>
        <v>11146</v>
      </c>
      <c r="J100" s="8">
        <f t="shared" si="30"/>
        <v>9642</v>
      </c>
      <c r="K100" s="8">
        <f t="shared" si="36"/>
        <v>10468</v>
      </c>
      <c r="M100" s="8">
        <v>0.98399999999999999</v>
      </c>
      <c r="O100" s="8">
        <f t="shared" si="37"/>
        <v>0.96419999999999995</v>
      </c>
      <c r="P100" s="24">
        <f t="shared" si="38"/>
        <v>0.4821052631578947</v>
      </c>
      <c r="U100" s="39">
        <f t="shared" si="39"/>
        <v>1.0468</v>
      </c>
      <c r="V100" s="8">
        <f t="shared" si="40"/>
        <v>1.0049279999999998</v>
      </c>
      <c r="W100" s="41">
        <f t="shared" si="49"/>
        <v>1.0073000000000001</v>
      </c>
      <c r="X100" s="8">
        <f t="shared" si="41"/>
        <v>0.80584000000000011</v>
      </c>
      <c r="Y100" s="39">
        <f t="shared" si="42"/>
        <v>1.0249999999999999</v>
      </c>
      <c r="Z100" s="8">
        <f t="shared" si="43"/>
        <v>0.65599999999999992</v>
      </c>
      <c r="AA100" s="8">
        <f t="shared" si="44"/>
        <v>1.0249999999999999</v>
      </c>
      <c r="AB100" s="8">
        <f t="shared" si="45"/>
        <v>0.49199999999999994</v>
      </c>
      <c r="AC100" s="8">
        <f t="shared" si="46"/>
        <v>1.0249999999999999</v>
      </c>
      <c r="AD100" s="8">
        <f t="shared" si="47"/>
        <v>0.41</v>
      </c>
      <c r="AG100" s="8">
        <f t="shared" si="31"/>
        <v>1.1146</v>
      </c>
    </row>
    <row r="101" spans="1:33" x14ac:dyDescent="0.25">
      <c r="A101" s="8">
        <v>97</v>
      </c>
      <c r="B101" s="8">
        <v>1</v>
      </c>
      <c r="C101" s="8">
        <f t="shared" si="48"/>
        <v>100000000</v>
      </c>
      <c r="D101" s="8">
        <f t="shared" si="32"/>
        <v>0</v>
      </c>
      <c r="E101" s="8">
        <f t="shared" si="50"/>
        <v>18000000</v>
      </c>
      <c r="F101" s="8">
        <f t="shared" si="33"/>
        <v>19000000</v>
      </c>
      <c r="G101" s="10" t="str">
        <f t="shared" si="29"/>
        <v>[10073,10260,10260,10260]</v>
      </c>
      <c r="H101" s="8">
        <f t="shared" si="34"/>
        <v>10260</v>
      </c>
      <c r="I101" s="8">
        <f t="shared" si="35"/>
        <v>11181.000000000002</v>
      </c>
      <c r="J101" s="8">
        <f t="shared" si="30"/>
        <v>9632</v>
      </c>
      <c r="K101" s="8">
        <f t="shared" si="36"/>
        <v>10479</v>
      </c>
      <c r="M101" s="8">
        <v>0.98499999999999999</v>
      </c>
      <c r="O101" s="8">
        <f t="shared" si="37"/>
        <v>0.96319999999999995</v>
      </c>
      <c r="P101" s="24">
        <f t="shared" si="38"/>
        <v>0.48157894736842111</v>
      </c>
      <c r="U101" s="39">
        <f t="shared" si="39"/>
        <v>1.0479000000000001</v>
      </c>
      <c r="V101" s="8">
        <f t="shared" si="40"/>
        <v>1.005984</v>
      </c>
      <c r="W101" s="41">
        <f t="shared" si="49"/>
        <v>1.0073000000000001</v>
      </c>
      <c r="X101" s="8">
        <f t="shared" si="41"/>
        <v>0.80584000000000011</v>
      </c>
      <c r="Y101" s="39">
        <f t="shared" si="42"/>
        <v>1.026</v>
      </c>
      <c r="Z101" s="8">
        <f t="shared" si="43"/>
        <v>0.65664</v>
      </c>
      <c r="AA101" s="8">
        <f t="shared" si="44"/>
        <v>1.026</v>
      </c>
      <c r="AB101" s="8">
        <f t="shared" si="45"/>
        <v>0.49247999999999997</v>
      </c>
      <c r="AC101" s="8">
        <f t="shared" si="46"/>
        <v>1.026</v>
      </c>
      <c r="AD101" s="8">
        <f t="shared" si="47"/>
        <v>0.41040000000000004</v>
      </c>
      <c r="AG101" s="8">
        <f t="shared" si="31"/>
        <v>1.1181000000000001</v>
      </c>
    </row>
    <row r="102" spans="1:33" x14ac:dyDescent="0.25">
      <c r="A102" s="8">
        <v>98</v>
      </c>
      <c r="B102" s="8">
        <v>1</v>
      </c>
      <c r="C102" s="8">
        <f t="shared" si="48"/>
        <v>100000000</v>
      </c>
      <c r="D102" s="8">
        <f t="shared" si="32"/>
        <v>0</v>
      </c>
      <c r="E102" s="8">
        <f t="shared" si="50"/>
        <v>19000000</v>
      </c>
      <c r="F102" s="8">
        <f t="shared" si="33"/>
        <v>20000000</v>
      </c>
      <c r="G102" s="10" t="str">
        <f t="shared" si="29"/>
        <v>[10073,10271,10271,10271]</v>
      </c>
      <c r="H102" s="8">
        <f t="shared" si="34"/>
        <v>10270.999999999998</v>
      </c>
      <c r="I102" s="8">
        <f t="shared" si="35"/>
        <v>11217</v>
      </c>
      <c r="J102" s="8">
        <f t="shared" si="30"/>
        <v>9621</v>
      </c>
      <c r="K102" s="8">
        <f t="shared" si="36"/>
        <v>10489</v>
      </c>
      <c r="M102" s="8">
        <v>0.98599999999999999</v>
      </c>
      <c r="O102" s="8">
        <f t="shared" si="37"/>
        <v>0.96209999999999996</v>
      </c>
      <c r="P102" s="24">
        <f t="shared" si="38"/>
        <v>0.4810526315789474</v>
      </c>
      <c r="U102" s="39">
        <f t="shared" si="39"/>
        <v>1.0488999999999999</v>
      </c>
      <c r="V102" s="8">
        <f t="shared" si="40"/>
        <v>1.0069439999999998</v>
      </c>
      <c r="W102" s="41">
        <f t="shared" si="49"/>
        <v>1.0073000000000001</v>
      </c>
      <c r="X102" s="8">
        <f t="shared" si="41"/>
        <v>0.80584000000000011</v>
      </c>
      <c r="Y102" s="39">
        <f t="shared" si="42"/>
        <v>1.0270999999999999</v>
      </c>
      <c r="Z102" s="8">
        <f t="shared" si="43"/>
        <v>0.65734399999999993</v>
      </c>
      <c r="AA102" s="8">
        <f t="shared" si="44"/>
        <v>1.0270999999999999</v>
      </c>
      <c r="AB102" s="8">
        <f t="shared" si="45"/>
        <v>0.49300799999999995</v>
      </c>
      <c r="AC102" s="8">
        <f t="shared" si="46"/>
        <v>1.0270999999999999</v>
      </c>
      <c r="AD102" s="8">
        <f t="shared" si="47"/>
        <v>0.41083999999999998</v>
      </c>
      <c r="AG102" s="8">
        <f t="shared" si="31"/>
        <v>1.1216999999999999</v>
      </c>
    </row>
    <row r="103" spans="1:33" x14ac:dyDescent="0.25">
      <c r="A103" s="8">
        <v>99</v>
      </c>
      <c r="B103" s="8">
        <v>1</v>
      </c>
      <c r="C103" s="8">
        <f t="shared" si="48"/>
        <v>100000000</v>
      </c>
      <c r="D103" s="8">
        <f t="shared" si="32"/>
        <v>0</v>
      </c>
      <c r="E103" s="8">
        <f t="shared" si="50"/>
        <v>20000000</v>
      </c>
      <c r="F103" s="8">
        <f t="shared" si="33"/>
        <v>21000000</v>
      </c>
      <c r="G103" s="10" t="str">
        <f t="shared" si="29"/>
        <v>[10073,10281,10281,10281]</v>
      </c>
      <c r="H103" s="8">
        <f t="shared" si="34"/>
        <v>10281</v>
      </c>
      <c r="I103" s="8">
        <f t="shared" si="35"/>
        <v>11253</v>
      </c>
      <c r="J103" s="8">
        <f t="shared" si="30"/>
        <v>9611</v>
      </c>
      <c r="K103" s="8">
        <f t="shared" si="36"/>
        <v>10500</v>
      </c>
      <c r="M103" s="8">
        <v>0.98699999999999999</v>
      </c>
      <c r="O103" s="8">
        <f t="shared" si="37"/>
        <v>0.96109999999999995</v>
      </c>
      <c r="P103" s="24">
        <f t="shared" si="38"/>
        <v>0.48052631578947369</v>
      </c>
      <c r="U103" s="39">
        <f t="shared" si="39"/>
        <v>1.05</v>
      </c>
      <c r="V103" s="8">
        <f t="shared" si="40"/>
        <v>1.008</v>
      </c>
      <c r="W103" s="41">
        <f t="shared" si="49"/>
        <v>1.0073000000000001</v>
      </c>
      <c r="X103" s="8">
        <f t="shared" si="41"/>
        <v>0.80584000000000011</v>
      </c>
      <c r="Y103" s="39">
        <f t="shared" si="42"/>
        <v>1.0281</v>
      </c>
      <c r="Z103" s="8">
        <f t="shared" si="43"/>
        <v>0.65798400000000001</v>
      </c>
      <c r="AA103" s="8">
        <f t="shared" si="44"/>
        <v>1.0281</v>
      </c>
      <c r="AB103" s="8">
        <f t="shared" si="45"/>
        <v>0.49348799999999998</v>
      </c>
      <c r="AC103" s="8">
        <f t="shared" si="46"/>
        <v>1.0281</v>
      </c>
      <c r="AD103" s="8">
        <f t="shared" si="47"/>
        <v>0.41124000000000005</v>
      </c>
      <c r="AG103" s="8">
        <f t="shared" si="31"/>
        <v>1.1253</v>
      </c>
    </row>
    <row r="104" spans="1:33" x14ac:dyDescent="0.25">
      <c r="A104" s="8">
        <v>100</v>
      </c>
      <c r="B104" s="8">
        <v>1</v>
      </c>
      <c r="C104" s="8">
        <f t="shared" si="48"/>
        <v>100000000</v>
      </c>
      <c r="D104" s="8">
        <f t="shared" si="32"/>
        <v>0</v>
      </c>
      <c r="E104" s="8">
        <f t="shared" si="50"/>
        <v>21000000</v>
      </c>
      <c r="F104" s="8">
        <f t="shared" si="33"/>
        <v>22000000</v>
      </c>
      <c r="G104" s="10" t="str">
        <f t="shared" si="29"/>
        <v>[10073,10292,10292,10292]</v>
      </c>
      <c r="H104" s="8">
        <f t="shared" si="34"/>
        <v>10291.999999999998</v>
      </c>
      <c r="I104" s="8">
        <f t="shared" si="35"/>
        <v>11289</v>
      </c>
      <c r="J104" s="8">
        <f t="shared" si="30"/>
        <v>9600</v>
      </c>
      <c r="K104" s="8">
        <f t="shared" si="36"/>
        <v>10511</v>
      </c>
      <c r="M104" s="8">
        <v>0.98799999999999999</v>
      </c>
      <c r="O104" s="8">
        <f t="shared" si="37"/>
        <v>0.96</v>
      </c>
      <c r="P104" s="24">
        <f t="shared" si="38"/>
        <v>0.48</v>
      </c>
      <c r="U104" s="39">
        <f t="shared" si="39"/>
        <v>1.0510999999999999</v>
      </c>
      <c r="V104" s="8">
        <f t="shared" si="40"/>
        <v>1.009056</v>
      </c>
      <c r="W104" s="41">
        <f t="shared" si="49"/>
        <v>1.0073000000000001</v>
      </c>
      <c r="X104" s="8">
        <f t="shared" si="41"/>
        <v>0.80584000000000011</v>
      </c>
      <c r="Y104" s="39">
        <f t="shared" si="42"/>
        <v>1.0291999999999999</v>
      </c>
      <c r="Z104" s="8">
        <f t="shared" si="43"/>
        <v>0.65868799999999994</v>
      </c>
      <c r="AA104" s="8">
        <f t="shared" si="44"/>
        <v>1.0291999999999999</v>
      </c>
      <c r="AB104" s="8">
        <f t="shared" si="45"/>
        <v>0.49401599999999996</v>
      </c>
      <c r="AC104" s="8">
        <f t="shared" si="46"/>
        <v>1.0291999999999999</v>
      </c>
      <c r="AD104" s="8">
        <f t="shared" si="47"/>
        <v>0.41167999999999999</v>
      </c>
      <c r="AG104" s="8">
        <f t="shared" si="31"/>
        <v>1.1289</v>
      </c>
    </row>
    <row r="105" spans="1:33" x14ac:dyDescent="0.25">
      <c r="A105" s="8">
        <v>101</v>
      </c>
      <c r="B105" s="8">
        <v>1</v>
      </c>
      <c r="C105" s="8">
        <f t="shared" si="48"/>
        <v>100000000</v>
      </c>
      <c r="D105" s="8">
        <f t="shared" si="32"/>
        <v>0</v>
      </c>
      <c r="E105" s="8">
        <f t="shared" si="50"/>
        <v>22000000</v>
      </c>
      <c r="F105" s="8">
        <f t="shared" si="33"/>
        <v>23000000</v>
      </c>
      <c r="G105" s="10" t="str">
        <f t="shared" si="29"/>
        <v>[10073,10302,10302,10302]</v>
      </c>
      <c r="H105" s="8">
        <f t="shared" si="34"/>
        <v>10302</v>
      </c>
      <c r="I105" s="8">
        <f t="shared" si="35"/>
        <v>11325</v>
      </c>
      <c r="J105" s="8">
        <f t="shared" si="30"/>
        <v>9589</v>
      </c>
      <c r="K105" s="8">
        <f t="shared" si="36"/>
        <v>10521</v>
      </c>
      <c r="M105" s="8">
        <v>0.98899999999999999</v>
      </c>
      <c r="O105" s="8">
        <f t="shared" si="37"/>
        <v>0.95889999999999997</v>
      </c>
      <c r="P105" s="24">
        <f t="shared" si="38"/>
        <v>0.47947368421052627</v>
      </c>
      <c r="U105" s="39">
        <f t="shared" si="39"/>
        <v>1.0521</v>
      </c>
      <c r="V105" s="8">
        <f t="shared" si="40"/>
        <v>1.010016</v>
      </c>
      <c r="W105" s="41">
        <f t="shared" si="49"/>
        <v>1.0073000000000001</v>
      </c>
      <c r="X105" s="8">
        <f t="shared" si="41"/>
        <v>0.80584000000000011</v>
      </c>
      <c r="Y105" s="39">
        <f t="shared" si="42"/>
        <v>1.0302</v>
      </c>
      <c r="Z105" s="8">
        <f t="shared" si="43"/>
        <v>0.65932800000000003</v>
      </c>
      <c r="AA105" s="8">
        <f t="shared" si="44"/>
        <v>1.0302</v>
      </c>
      <c r="AB105" s="8">
        <f t="shared" si="45"/>
        <v>0.49449599999999999</v>
      </c>
      <c r="AC105" s="8">
        <f t="shared" si="46"/>
        <v>1.0302</v>
      </c>
      <c r="AD105" s="8">
        <f t="shared" si="47"/>
        <v>0.41208</v>
      </c>
      <c r="AG105" s="8">
        <f t="shared" si="31"/>
        <v>1.1325000000000001</v>
      </c>
    </row>
    <row r="106" spans="1:33" x14ac:dyDescent="0.25">
      <c r="A106" s="8">
        <v>102</v>
      </c>
      <c r="B106" s="8">
        <v>1</v>
      </c>
      <c r="C106" s="8">
        <f t="shared" si="48"/>
        <v>100000000</v>
      </c>
      <c r="D106" s="8">
        <f t="shared" si="32"/>
        <v>0</v>
      </c>
      <c r="E106" s="8">
        <f t="shared" si="50"/>
        <v>23000000</v>
      </c>
      <c r="F106" s="8">
        <f t="shared" si="33"/>
        <v>24000000</v>
      </c>
      <c r="G106" s="10" t="str">
        <f t="shared" si="29"/>
        <v>[10073,10313,10313,10313]</v>
      </c>
      <c r="H106" s="8">
        <f t="shared" si="34"/>
        <v>10313.000000000002</v>
      </c>
      <c r="I106" s="8">
        <f t="shared" si="35"/>
        <v>11361.000000000002</v>
      </c>
      <c r="J106" s="8">
        <f t="shared" si="30"/>
        <v>9579</v>
      </c>
      <c r="K106" s="8">
        <f t="shared" si="36"/>
        <v>10532</v>
      </c>
      <c r="M106" s="8">
        <v>0.99</v>
      </c>
      <c r="O106" s="8">
        <f t="shared" si="37"/>
        <v>0.95789999999999997</v>
      </c>
      <c r="P106" s="24">
        <f t="shared" si="38"/>
        <v>0.47894736842105268</v>
      </c>
      <c r="U106" s="39">
        <f t="shared" si="39"/>
        <v>1.0531999999999999</v>
      </c>
      <c r="V106" s="8">
        <f t="shared" si="40"/>
        <v>1.011072</v>
      </c>
      <c r="W106" s="41">
        <f t="shared" si="49"/>
        <v>1.0073000000000001</v>
      </c>
      <c r="X106" s="8">
        <f t="shared" si="41"/>
        <v>0.80584000000000011</v>
      </c>
      <c r="Y106" s="39">
        <f t="shared" si="42"/>
        <v>1.0313000000000001</v>
      </c>
      <c r="Z106" s="8">
        <f t="shared" si="43"/>
        <v>0.66003200000000006</v>
      </c>
      <c r="AA106" s="8">
        <f t="shared" si="44"/>
        <v>1.0313000000000001</v>
      </c>
      <c r="AB106" s="8">
        <f t="shared" si="45"/>
        <v>0.49502400000000002</v>
      </c>
      <c r="AC106" s="8">
        <f t="shared" si="46"/>
        <v>1.0313000000000001</v>
      </c>
      <c r="AD106" s="8">
        <f t="shared" si="47"/>
        <v>0.41252000000000005</v>
      </c>
      <c r="AG106" s="8">
        <f t="shared" si="31"/>
        <v>1.1361000000000001</v>
      </c>
    </row>
    <row r="107" spans="1:33" x14ac:dyDescent="0.25">
      <c r="A107" s="8">
        <v>103</v>
      </c>
      <c r="B107" s="8">
        <v>1</v>
      </c>
      <c r="C107" s="8">
        <f t="shared" si="48"/>
        <v>100000000</v>
      </c>
      <c r="D107" s="8">
        <f t="shared" si="32"/>
        <v>0</v>
      </c>
      <c r="E107" s="8">
        <f t="shared" si="50"/>
        <v>24000000</v>
      </c>
      <c r="F107" s="8">
        <f t="shared" si="33"/>
        <v>25000000</v>
      </c>
      <c r="G107" s="10" t="str">
        <f t="shared" si="29"/>
        <v>[10073,10323,10323,10323]</v>
      </c>
      <c r="H107" s="8">
        <f t="shared" si="34"/>
        <v>10323</v>
      </c>
      <c r="I107" s="8">
        <f t="shared" si="35"/>
        <v>11397</v>
      </c>
      <c r="J107" s="8">
        <f t="shared" si="30"/>
        <v>9568</v>
      </c>
      <c r="K107" s="8">
        <f t="shared" si="36"/>
        <v>10543</v>
      </c>
      <c r="M107" s="8">
        <v>0.99099999999999999</v>
      </c>
      <c r="O107" s="8">
        <f t="shared" si="37"/>
        <v>0.95679999999999998</v>
      </c>
      <c r="P107" s="24">
        <f t="shared" si="38"/>
        <v>0.47842105263157897</v>
      </c>
      <c r="U107" s="39">
        <f t="shared" si="39"/>
        <v>1.0543</v>
      </c>
      <c r="V107" s="8">
        <f t="shared" si="40"/>
        <v>1.0121279999999999</v>
      </c>
      <c r="W107" s="41">
        <f t="shared" si="49"/>
        <v>1.0073000000000001</v>
      </c>
      <c r="X107" s="8">
        <f t="shared" si="41"/>
        <v>0.80584000000000011</v>
      </c>
      <c r="Y107" s="39">
        <f t="shared" si="42"/>
        <v>1.0323</v>
      </c>
      <c r="Z107" s="8">
        <f t="shared" si="43"/>
        <v>0.66067200000000004</v>
      </c>
      <c r="AA107" s="8">
        <f t="shared" si="44"/>
        <v>1.0323</v>
      </c>
      <c r="AB107" s="8">
        <f t="shared" si="45"/>
        <v>0.495504</v>
      </c>
      <c r="AC107" s="8">
        <f t="shared" si="46"/>
        <v>1.0323</v>
      </c>
      <c r="AD107" s="8">
        <f t="shared" si="47"/>
        <v>0.41292000000000001</v>
      </c>
      <c r="AG107" s="8">
        <f t="shared" si="31"/>
        <v>1.1396999999999999</v>
      </c>
    </row>
    <row r="108" spans="1:33" s="9" customFormat="1" x14ac:dyDescent="0.25">
      <c r="A108" s="9">
        <v>104</v>
      </c>
      <c r="B108" s="9">
        <v>1</v>
      </c>
      <c r="C108" s="9">
        <f t="shared" si="48"/>
        <v>100000000</v>
      </c>
      <c r="D108" s="9">
        <f t="shared" si="32"/>
        <v>0</v>
      </c>
      <c r="E108" s="9">
        <f t="shared" si="50"/>
        <v>25000000</v>
      </c>
      <c r="F108" s="9">
        <f t="shared" si="33"/>
        <v>0</v>
      </c>
      <c r="G108" s="28" t="str">
        <f t="shared" si="29"/>
        <v>[10073,10333,10333,10333]</v>
      </c>
      <c r="H108" s="9">
        <f t="shared" si="34"/>
        <v>10333.000000000002</v>
      </c>
      <c r="I108" s="9">
        <f t="shared" si="35"/>
        <v>11433</v>
      </c>
      <c r="J108" s="9">
        <f t="shared" si="30"/>
        <v>9558</v>
      </c>
      <c r="K108" s="9">
        <f t="shared" si="36"/>
        <v>10552.999999999998</v>
      </c>
      <c r="M108" s="8">
        <v>0.99199999999999999</v>
      </c>
      <c r="O108" s="9">
        <f t="shared" si="37"/>
        <v>0.95579999999999998</v>
      </c>
      <c r="P108" s="34">
        <f t="shared" si="38"/>
        <v>0.47789473684210526</v>
      </c>
      <c r="U108" s="39">
        <f t="shared" si="39"/>
        <v>1.0552999999999999</v>
      </c>
      <c r="V108" s="9">
        <f t="shared" si="40"/>
        <v>1.0130879999999998</v>
      </c>
      <c r="W108" s="41">
        <f t="shared" si="49"/>
        <v>1.0073000000000001</v>
      </c>
      <c r="X108" s="9">
        <f t="shared" si="41"/>
        <v>0.80584000000000011</v>
      </c>
      <c r="Y108" s="41">
        <f t="shared" si="42"/>
        <v>1.0333000000000001</v>
      </c>
      <c r="Z108" s="9">
        <f t="shared" si="43"/>
        <v>0.66131200000000012</v>
      </c>
      <c r="AA108" s="9">
        <f t="shared" si="44"/>
        <v>1.0333000000000001</v>
      </c>
      <c r="AB108" s="9">
        <f t="shared" si="45"/>
        <v>0.49598400000000004</v>
      </c>
      <c r="AC108" s="9">
        <f t="shared" si="46"/>
        <v>1.0333000000000001</v>
      </c>
      <c r="AD108" s="9">
        <f t="shared" si="47"/>
        <v>0.41332000000000008</v>
      </c>
      <c r="AG108" s="9">
        <f t="shared" si="31"/>
        <v>1.1433</v>
      </c>
    </row>
    <row r="109" spans="1:33" x14ac:dyDescent="0.25">
      <c r="A109" s="8">
        <v>105</v>
      </c>
      <c r="B109" s="8">
        <v>2</v>
      </c>
      <c r="C109" s="9">
        <v>0</v>
      </c>
      <c r="D109" s="8">
        <f t="shared" si="32"/>
        <v>20000000</v>
      </c>
      <c r="E109" s="8">
        <f t="shared" si="50"/>
        <v>0</v>
      </c>
      <c r="F109" s="8">
        <f t="shared" si="33"/>
        <v>1000000</v>
      </c>
      <c r="G109" s="10" t="str">
        <f t="shared" si="29"/>
        <v>[9951,9957,9947,9938]</v>
      </c>
      <c r="H109" s="8">
        <f t="shared" si="34"/>
        <v>9947</v>
      </c>
      <c r="I109" s="8">
        <f t="shared" si="35"/>
        <v>9530</v>
      </c>
      <c r="J109" s="8">
        <f t="shared" si="30"/>
        <v>10158</v>
      </c>
      <c r="K109" s="8">
        <f t="shared" si="36"/>
        <v>9947</v>
      </c>
      <c r="M109" s="16">
        <v>0.93500000000000005</v>
      </c>
      <c r="O109" s="8">
        <f t="shared" si="37"/>
        <v>1.0158</v>
      </c>
      <c r="P109" s="24">
        <f t="shared" si="38"/>
        <v>0.50789473684210529</v>
      </c>
      <c r="U109" s="39">
        <f t="shared" si="39"/>
        <v>0.99470000000000003</v>
      </c>
      <c r="V109" s="8">
        <f>U109*0.94</f>
        <v>0.93501800000000002</v>
      </c>
      <c r="W109" s="39">
        <f>ROUND($M109/(1.2*0.783),4)</f>
        <v>0.99509999999999998</v>
      </c>
      <c r="X109" s="8">
        <f>W109*0.783</f>
        <v>0.7791633</v>
      </c>
      <c r="Y109" s="39">
        <f>ROUND($M109/(1.5*0.626),4)</f>
        <v>0.99570000000000003</v>
      </c>
      <c r="Z109" s="8">
        <f>Y109*0.626</f>
        <v>0.62330819999999998</v>
      </c>
      <c r="AA109" s="8">
        <f>ROUND($M109/(2*0.47),4)</f>
        <v>0.99470000000000003</v>
      </c>
      <c r="AB109" s="8">
        <f>AA109*0.47</f>
        <v>0.46750900000000001</v>
      </c>
      <c r="AC109" s="8">
        <f>ROUND($M109/(2.4*0.392),4)</f>
        <v>0.99380000000000002</v>
      </c>
      <c r="AD109" s="8">
        <f>AC109*0.392</f>
        <v>0.38956960000000002</v>
      </c>
      <c r="AG109" s="8">
        <f t="shared" si="31"/>
        <v>0.95299999999999996</v>
      </c>
    </row>
    <row r="110" spans="1:33" ht="15" customHeight="1" x14ac:dyDescent="0.25">
      <c r="A110" s="8">
        <v>106</v>
      </c>
      <c r="B110" s="8">
        <v>2</v>
      </c>
      <c r="C110" s="8">
        <f t="shared" ref="C110:C134" si="51">C109</f>
        <v>0</v>
      </c>
      <c r="D110" s="8">
        <f t="shared" si="32"/>
        <v>20000000</v>
      </c>
      <c r="E110" s="43">
        <v>1000000</v>
      </c>
      <c r="F110" s="8">
        <f t="shared" si="33"/>
        <v>2000000</v>
      </c>
      <c r="G110" s="10" t="str">
        <f t="shared" si="29"/>
        <v>[9924,9931,9920,9912]</v>
      </c>
      <c r="H110" s="8">
        <f t="shared" si="34"/>
        <v>9920</v>
      </c>
      <c r="I110" s="8">
        <f t="shared" si="35"/>
        <v>9454</v>
      </c>
      <c r="J110" s="8">
        <f t="shared" si="30"/>
        <v>10184</v>
      </c>
      <c r="K110" s="8">
        <f t="shared" si="36"/>
        <v>9920</v>
      </c>
      <c r="M110" s="16">
        <v>0.9325</v>
      </c>
      <c r="N110" s="8">
        <f>M109-M110</f>
        <v>2.5000000000000577E-3</v>
      </c>
      <c r="O110" s="8">
        <f t="shared" si="37"/>
        <v>1.0184</v>
      </c>
      <c r="P110" s="24">
        <f t="shared" si="38"/>
        <v>0.50921052631578945</v>
      </c>
      <c r="U110" s="39">
        <f t="shared" si="39"/>
        <v>0.99199999999999999</v>
      </c>
      <c r="V110" s="8">
        <f t="shared" ref="V110:V141" si="52">U110*0.94</f>
        <v>0.93247999999999998</v>
      </c>
      <c r="W110" s="39">
        <f t="shared" ref="W110:W141" si="53">ROUND($M110/(1.2*0.783),4)</f>
        <v>0.99239999999999995</v>
      </c>
      <c r="X110" s="8">
        <f t="shared" ref="X110:X141" si="54">W110*0.783</f>
        <v>0.7770492</v>
      </c>
      <c r="Y110" s="39">
        <f t="shared" ref="Y110:Y141" si="55">ROUND($M110/(1.5*0.626),4)</f>
        <v>0.99309999999999998</v>
      </c>
      <c r="Z110" s="8">
        <f t="shared" ref="Z110:Z141" si="56">Y110*0.626</f>
        <v>0.62168060000000003</v>
      </c>
      <c r="AA110" s="8">
        <f t="shared" ref="AA110:AA141" si="57">ROUND($M110/(2*0.47),4)</f>
        <v>0.99199999999999999</v>
      </c>
      <c r="AB110" s="8">
        <f t="shared" ref="AB110:AB141" si="58">AA110*0.47</f>
        <v>0.46623999999999999</v>
      </c>
      <c r="AC110" s="8">
        <f t="shared" ref="AC110:AC141" si="59">ROUND($M110/(2.4*0.392),4)</f>
        <v>0.99119999999999997</v>
      </c>
      <c r="AD110" s="8">
        <f t="shared" ref="AD110:AD141" si="60">AC110*0.392</f>
        <v>0.38855040000000002</v>
      </c>
      <c r="AG110" s="8">
        <f t="shared" si="31"/>
        <v>0.94540000000000002</v>
      </c>
    </row>
    <row r="111" spans="1:33" x14ac:dyDescent="0.25">
      <c r="A111" s="8">
        <v>107</v>
      </c>
      <c r="B111" s="8">
        <v>2</v>
      </c>
      <c r="C111" s="8">
        <f t="shared" si="51"/>
        <v>0</v>
      </c>
      <c r="D111" s="8">
        <f t="shared" si="32"/>
        <v>20000000</v>
      </c>
      <c r="E111" s="43">
        <v>2000000</v>
      </c>
      <c r="F111" s="8">
        <f t="shared" si="33"/>
        <v>3000000</v>
      </c>
      <c r="G111" s="10" t="str">
        <f t="shared" si="29"/>
        <v>[9898,9904,9894,9885]</v>
      </c>
      <c r="H111" s="8">
        <f t="shared" si="34"/>
        <v>9894</v>
      </c>
      <c r="I111" s="8">
        <f t="shared" si="35"/>
        <v>9378</v>
      </c>
      <c r="J111" s="8">
        <f t="shared" si="30"/>
        <v>10210.999999999998</v>
      </c>
      <c r="K111" s="8">
        <f t="shared" si="36"/>
        <v>9894</v>
      </c>
      <c r="M111" s="16">
        <v>0.93</v>
      </c>
      <c r="O111" s="8">
        <f t="shared" si="37"/>
        <v>1.0210999999999999</v>
      </c>
      <c r="P111" s="24">
        <f t="shared" si="38"/>
        <v>0.51052631578947372</v>
      </c>
      <c r="U111" s="39">
        <f t="shared" si="39"/>
        <v>0.98939999999999995</v>
      </c>
      <c r="V111" s="8">
        <f t="shared" si="52"/>
        <v>0.93003599999999986</v>
      </c>
      <c r="W111" s="39">
        <f t="shared" si="53"/>
        <v>0.98980000000000001</v>
      </c>
      <c r="X111" s="8">
        <f t="shared" si="54"/>
        <v>0.77501340000000007</v>
      </c>
      <c r="Y111" s="39">
        <f t="shared" si="55"/>
        <v>0.99039999999999995</v>
      </c>
      <c r="Z111" s="8">
        <f t="shared" si="56"/>
        <v>0.61999039999999994</v>
      </c>
      <c r="AA111" s="8">
        <f t="shared" si="57"/>
        <v>0.98939999999999995</v>
      </c>
      <c r="AB111" s="8">
        <f t="shared" si="58"/>
        <v>0.46501799999999993</v>
      </c>
      <c r="AC111" s="8">
        <f t="shared" si="59"/>
        <v>0.98850000000000005</v>
      </c>
      <c r="AD111" s="8">
        <f t="shared" si="60"/>
        <v>0.38749200000000006</v>
      </c>
      <c r="AG111" s="8">
        <f t="shared" si="31"/>
        <v>0.93779999999999997</v>
      </c>
    </row>
    <row r="112" spans="1:33" x14ac:dyDescent="0.25">
      <c r="A112" s="8">
        <v>108</v>
      </c>
      <c r="B112" s="8">
        <v>2</v>
      </c>
      <c r="C112" s="8">
        <f t="shared" si="51"/>
        <v>0</v>
      </c>
      <c r="D112" s="8">
        <f t="shared" si="32"/>
        <v>20000000</v>
      </c>
      <c r="E112" s="43">
        <v>3000000</v>
      </c>
      <c r="F112" s="8">
        <f t="shared" si="33"/>
        <v>4000000</v>
      </c>
      <c r="G112" s="10" t="str">
        <f t="shared" si="29"/>
        <v>[9871,9878,9867,9859]</v>
      </c>
      <c r="H112" s="8">
        <f t="shared" si="34"/>
        <v>9867</v>
      </c>
      <c r="I112" s="8">
        <f t="shared" si="35"/>
        <v>9302</v>
      </c>
      <c r="J112" s="8">
        <f t="shared" si="30"/>
        <v>10237</v>
      </c>
      <c r="K112" s="8">
        <f t="shared" si="36"/>
        <v>9867</v>
      </c>
      <c r="M112" s="16">
        <v>0.92749999999999999</v>
      </c>
      <c r="O112" s="8">
        <f t="shared" si="37"/>
        <v>1.0237000000000001</v>
      </c>
      <c r="P112" s="24">
        <f t="shared" si="38"/>
        <v>0.51184210526315788</v>
      </c>
      <c r="U112" s="39">
        <f t="shared" si="39"/>
        <v>0.98670000000000002</v>
      </c>
      <c r="V112" s="8">
        <f t="shared" si="52"/>
        <v>0.92749799999999993</v>
      </c>
      <c r="W112" s="39">
        <f t="shared" si="53"/>
        <v>0.98709999999999998</v>
      </c>
      <c r="X112" s="8">
        <f t="shared" si="54"/>
        <v>0.77289929999999996</v>
      </c>
      <c r="Y112" s="39">
        <f t="shared" si="55"/>
        <v>0.98780000000000001</v>
      </c>
      <c r="Z112" s="8">
        <f t="shared" si="56"/>
        <v>0.61836279999999999</v>
      </c>
      <c r="AA112" s="8">
        <f t="shared" si="57"/>
        <v>0.98670000000000002</v>
      </c>
      <c r="AB112" s="8">
        <f t="shared" si="58"/>
        <v>0.46374899999999997</v>
      </c>
      <c r="AC112" s="8">
        <f t="shared" si="59"/>
        <v>0.9859</v>
      </c>
      <c r="AD112" s="8">
        <f t="shared" si="60"/>
        <v>0.38647280000000001</v>
      </c>
      <c r="AG112" s="8">
        <f t="shared" si="31"/>
        <v>0.93020000000000003</v>
      </c>
    </row>
    <row r="113" spans="1:33" x14ac:dyDescent="0.25">
      <c r="A113" s="8">
        <v>109</v>
      </c>
      <c r="B113" s="8">
        <v>2</v>
      </c>
      <c r="C113" s="8">
        <f t="shared" si="51"/>
        <v>0</v>
      </c>
      <c r="D113" s="8">
        <f t="shared" si="32"/>
        <v>20000000</v>
      </c>
      <c r="E113" s="43">
        <v>4000000</v>
      </c>
      <c r="F113" s="8">
        <f t="shared" si="33"/>
        <v>5000000</v>
      </c>
      <c r="G113" s="10" t="str">
        <f t="shared" si="29"/>
        <v>[9845,9851,9840,9832]</v>
      </c>
      <c r="H113" s="8">
        <f t="shared" si="34"/>
        <v>9840</v>
      </c>
      <c r="I113" s="8">
        <f t="shared" si="35"/>
        <v>9228</v>
      </c>
      <c r="J113" s="8">
        <f t="shared" si="30"/>
        <v>10263</v>
      </c>
      <c r="K113" s="8">
        <f t="shared" si="36"/>
        <v>9840</v>
      </c>
      <c r="M113" s="16">
        <v>0.92500000000000004</v>
      </c>
      <c r="O113" s="8">
        <f t="shared" si="37"/>
        <v>1.0263</v>
      </c>
      <c r="P113" s="24">
        <f t="shared" si="38"/>
        <v>0.51315789473684204</v>
      </c>
      <c r="U113" s="39">
        <f t="shared" si="39"/>
        <v>0.98399999999999999</v>
      </c>
      <c r="V113" s="8">
        <f t="shared" si="52"/>
        <v>0.92495999999999989</v>
      </c>
      <c r="W113" s="39">
        <f t="shared" si="53"/>
        <v>0.98450000000000004</v>
      </c>
      <c r="X113" s="8">
        <f t="shared" si="54"/>
        <v>0.77086350000000003</v>
      </c>
      <c r="Y113" s="39">
        <f t="shared" si="55"/>
        <v>0.98509999999999998</v>
      </c>
      <c r="Z113" s="8">
        <f t="shared" si="56"/>
        <v>0.61667260000000002</v>
      </c>
      <c r="AA113" s="8">
        <f t="shared" si="57"/>
        <v>0.98399999999999999</v>
      </c>
      <c r="AB113" s="8">
        <f t="shared" si="58"/>
        <v>0.46247999999999995</v>
      </c>
      <c r="AC113" s="8">
        <f t="shared" si="59"/>
        <v>0.98319999999999996</v>
      </c>
      <c r="AD113" s="8">
        <f t="shared" si="60"/>
        <v>0.38541439999999999</v>
      </c>
      <c r="AG113" s="8">
        <f t="shared" si="31"/>
        <v>0.92279999999999995</v>
      </c>
    </row>
    <row r="114" spans="1:33" x14ac:dyDescent="0.25">
      <c r="A114" s="8">
        <v>110</v>
      </c>
      <c r="B114" s="8">
        <v>2</v>
      </c>
      <c r="C114" s="8">
        <f t="shared" si="51"/>
        <v>0</v>
      </c>
      <c r="D114" s="8">
        <f t="shared" si="32"/>
        <v>20000000</v>
      </c>
      <c r="E114" s="43">
        <v>5000000</v>
      </c>
      <c r="F114" s="8">
        <f t="shared" si="33"/>
        <v>6000000</v>
      </c>
      <c r="G114" s="10" t="str">
        <f t="shared" si="29"/>
        <v>[9818,9824,9814,9805]</v>
      </c>
      <c r="H114" s="8">
        <f t="shared" si="34"/>
        <v>9814</v>
      </c>
      <c r="I114" s="8">
        <f t="shared" si="35"/>
        <v>9153</v>
      </c>
      <c r="J114" s="8">
        <f t="shared" si="30"/>
        <v>10289</v>
      </c>
      <c r="K114" s="8">
        <f t="shared" si="36"/>
        <v>9814</v>
      </c>
      <c r="M114" s="16">
        <v>0.92249999999999999</v>
      </c>
      <c r="O114" s="8">
        <f t="shared" si="37"/>
        <v>1.0288999999999999</v>
      </c>
      <c r="P114" s="24">
        <f t="shared" si="38"/>
        <v>0.51447368421052631</v>
      </c>
      <c r="U114" s="39">
        <f t="shared" si="39"/>
        <v>0.98140000000000005</v>
      </c>
      <c r="V114" s="8">
        <f t="shared" si="52"/>
        <v>0.922516</v>
      </c>
      <c r="W114" s="39">
        <f t="shared" si="53"/>
        <v>0.98180000000000001</v>
      </c>
      <c r="X114" s="8">
        <f t="shared" si="54"/>
        <v>0.76874940000000003</v>
      </c>
      <c r="Y114" s="39">
        <f t="shared" si="55"/>
        <v>0.98240000000000005</v>
      </c>
      <c r="Z114" s="8">
        <f t="shared" si="56"/>
        <v>0.61498240000000004</v>
      </c>
      <c r="AA114" s="8">
        <f t="shared" si="57"/>
        <v>0.98140000000000005</v>
      </c>
      <c r="AB114" s="8">
        <f t="shared" si="58"/>
        <v>0.461258</v>
      </c>
      <c r="AC114" s="8">
        <f t="shared" si="59"/>
        <v>0.98050000000000004</v>
      </c>
      <c r="AD114" s="8">
        <f t="shared" si="60"/>
        <v>0.38435600000000003</v>
      </c>
      <c r="AG114" s="8">
        <f t="shared" si="31"/>
        <v>0.9153</v>
      </c>
    </row>
    <row r="115" spans="1:33" x14ac:dyDescent="0.25">
      <c r="A115" s="8">
        <v>111</v>
      </c>
      <c r="B115" s="8">
        <v>2</v>
      </c>
      <c r="C115" s="8">
        <f t="shared" si="51"/>
        <v>0</v>
      </c>
      <c r="D115" s="8">
        <f t="shared" si="32"/>
        <v>20000000</v>
      </c>
      <c r="E115" s="43">
        <v>6000000</v>
      </c>
      <c r="F115" s="8">
        <f t="shared" si="33"/>
        <v>7000000</v>
      </c>
      <c r="G115" s="10" t="str">
        <f t="shared" si="29"/>
        <v>[9791,9798,9787,9779]</v>
      </c>
      <c r="H115" s="8">
        <f t="shared" si="34"/>
        <v>9787</v>
      </c>
      <c r="I115" s="8">
        <f t="shared" si="35"/>
        <v>9080</v>
      </c>
      <c r="J115" s="8">
        <f t="shared" si="30"/>
        <v>10316</v>
      </c>
      <c r="K115" s="8">
        <f t="shared" si="36"/>
        <v>9787</v>
      </c>
      <c r="M115" s="16">
        <v>0.92</v>
      </c>
      <c r="O115" s="8">
        <f t="shared" si="37"/>
        <v>1.0316000000000001</v>
      </c>
      <c r="P115" s="24">
        <f t="shared" si="38"/>
        <v>0.51578947368421058</v>
      </c>
      <c r="U115" s="39">
        <f t="shared" si="39"/>
        <v>0.97870000000000001</v>
      </c>
      <c r="V115" s="8">
        <f t="shared" si="52"/>
        <v>0.91997799999999996</v>
      </c>
      <c r="W115" s="39">
        <f t="shared" si="53"/>
        <v>0.97909999999999997</v>
      </c>
      <c r="X115" s="8">
        <f t="shared" si="54"/>
        <v>0.76663530000000002</v>
      </c>
      <c r="Y115" s="39">
        <f t="shared" si="55"/>
        <v>0.9798</v>
      </c>
      <c r="Z115" s="8">
        <f t="shared" si="56"/>
        <v>0.61335479999999998</v>
      </c>
      <c r="AA115" s="8">
        <f t="shared" si="57"/>
        <v>0.97870000000000001</v>
      </c>
      <c r="AB115" s="8">
        <f t="shared" si="58"/>
        <v>0.45998899999999998</v>
      </c>
      <c r="AC115" s="8">
        <f t="shared" si="59"/>
        <v>0.97789999999999999</v>
      </c>
      <c r="AD115" s="8">
        <f t="shared" si="60"/>
        <v>0.38333680000000003</v>
      </c>
      <c r="AG115" s="8">
        <f t="shared" si="31"/>
        <v>0.90800000000000003</v>
      </c>
    </row>
    <row r="116" spans="1:33" x14ac:dyDescent="0.25">
      <c r="A116" s="8">
        <v>112</v>
      </c>
      <c r="B116" s="8">
        <v>2</v>
      </c>
      <c r="C116" s="8">
        <f t="shared" si="51"/>
        <v>0</v>
      </c>
      <c r="D116" s="8">
        <f t="shared" si="32"/>
        <v>20000000</v>
      </c>
      <c r="E116" s="43">
        <v>7000000</v>
      </c>
      <c r="F116" s="8">
        <f t="shared" si="33"/>
        <v>8000000</v>
      </c>
      <c r="G116" s="10" t="str">
        <f t="shared" si="29"/>
        <v>[9765,9771,9761,9752]</v>
      </c>
      <c r="H116" s="8">
        <f t="shared" si="34"/>
        <v>9761</v>
      </c>
      <c r="I116" s="8">
        <f t="shared" si="35"/>
        <v>9006</v>
      </c>
      <c r="J116" s="8">
        <f t="shared" si="30"/>
        <v>10342</v>
      </c>
      <c r="K116" s="8">
        <f t="shared" si="36"/>
        <v>9761</v>
      </c>
      <c r="M116" s="16">
        <v>0.91749999999999998</v>
      </c>
      <c r="O116" s="8">
        <f t="shared" si="37"/>
        <v>1.0342</v>
      </c>
      <c r="P116" s="24">
        <f t="shared" si="38"/>
        <v>0.51710526315789473</v>
      </c>
      <c r="U116" s="39">
        <f t="shared" si="39"/>
        <v>0.97609999999999997</v>
      </c>
      <c r="V116" s="8">
        <f t="shared" si="52"/>
        <v>0.91753399999999996</v>
      </c>
      <c r="W116" s="39">
        <f t="shared" si="53"/>
        <v>0.97650000000000003</v>
      </c>
      <c r="X116" s="8">
        <f t="shared" si="54"/>
        <v>0.7645995000000001</v>
      </c>
      <c r="Y116" s="39">
        <f t="shared" si="55"/>
        <v>0.97709999999999997</v>
      </c>
      <c r="Z116" s="8">
        <f t="shared" si="56"/>
        <v>0.6116646</v>
      </c>
      <c r="AA116" s="8">
        <f t="shared" si="57"/>
        <v>0.97609999999999997</v>
      </c>
      <c r="AB116" s="8">
        <f t="shared" si="58"/>
        <v>0.45876699999999998</v>
      </c>
      <c r="AC116" s="8">
        <f t="shared" si="59"/>
        <v>0.97519999999999996</v>
      </c>
      <c r="AD116" s="8">
        <f t="shared" si="60"/>
        <v>0.38227840000000002</v>
      </c>
      <c r="AG116" s="8">
        <f t="shared" si="31"/>
        <v>0.90059999999999996</v>
      </c>
    </row>
    <row r="117" spans="1:33" x14ac:dyDescent="0.25">
      <c r="A117" s="8">
        <v>113</v>
      </c>
      <c r="B117" s="8">
        <v>2</v>
      </c>
      <c r="C117" s="8">
        <f t="shared" si="51"/>
        <v>0</v>
      </c>
      <c r="D117" s="8">
        <f t="shared" si="32"/>
        <v>20000000</v>
      </c>
      <c r="E117" s="43">
        <v>8000000</v>
      </c>
      <c r="F117" s="8">
        <f t="shared" si="33"/>
        <v>9000000</v>
      </c>
      <c r="G117" s="10" t="str">
        <f t="shared" si="29"/>
        <v>[9738,9744,9734,9726]</v>
      </c>
      <c r="H117" s="8">
        <f t="shared" si="34"/>
        <v>9734</v>
      </c>
      <c r="I117" s="8">
        <f t="shared" si="35"/>
        <v>8934</v>
      </c>
      <c r="J117" s="8">
        <f t="shared" si="30"/>
        <v>10368</v>
      </c>
      <c r="K117" s="8">
        <f t="shared" si="36"/>
        <v>9734</v>
      </c>
      <c r="M117" s="16">
        <v>0.91500000000000004</v>
      </c>
      <c r="O117" s="8">
        <f t="shared" si="37"/>
        <v>1.0367999999999999</v>
      </c>
      <c r="P117" s="24">
        <f t="shared" si="38"/>
        <v>0.51842105263157889</v>
      </c>
      <c r="U117" s="39">
        <f t="shared" si="39"/>
        <v>0.97340000000000004</v>
      </c>
      <c r="V117" s="8">
        <f t="shared" si="52"/>
        <v>0.91499600000000003</v>
      </c>
      <c r="W117" s="39">
        <f t="shared" si="53"/>
        <v>0.9738</v>
      </c>
      <c r="X117" s="8">
        <f t="shared" si="54"/>
        <v>0.76248539999999998</v>
      </c>
      <c r="Y117" s="39">
        <f t="shared" si="55"/>
        <v>0.97440000000000004</v>
      </c>
      <c r="Z117" s="8">
        <f t="shared" si="56"/>
        <v>0.60997440000000003</v>
      </c>
      <c r="AA117" s="8">
        <f t="shared" si="57"/>
        <v>0.97340000000000004</v>
      </c>
      <c r="AB117" s="8">
        <f t="shared" si="58"/>
        <v>0.45749800000000002</v>
      </c>
      <c r="AC117" s="8">
        <f t="shared" si="59"/>
        <v>0.97260000000000002</v>
      </c>
      <c r="AD117" s="8">
        <f t="shared" si="60"/>
        <v>0.38125920000000002</v>
      </c>
      <c r="AG117" s="8">
        <f t="shared" si="31"/>
        <v>0.89339999999999997</v>
      </c>
    </row>
    <row r="118" spans="1:33" x14ac:dyDescent="0.25">
      <c r="A118" s="8">
        <v>114</v>
      </c>
      <c r="B118" s="8">
        <v>2</v>
      </c>
      <c r="C118" s="8">
        <f t="shared" si="51"/>
        <v>0</v>
      </c>
      <c r="D118" s="8">
        <f t="shared" si="32"/>
        <v>20000000</v>
      </c>
      <c r="E118" s="43">
        <v>9000000</v>
      </c>
      <c r="F118" s="8">
        <f t="shared" si="33"/>
        <v>10000000</v>
      </c>
      <c r="G118" s="10" t="str">
        <f t="shared" si="29"/>
        <v>[9712,9718,9707,9699]</v>
      </c>
      <c r="H118" s="8">
        <f t="shared" si="34"/>
        <v>9707</v>
      </c>
      <c r="I118" s="8">
        <f t="shared" si="35"/>
        <v>8862</v>
      </c>
      <c r="J118" s="8">
        <f t="shared" si="30"/>
        <v>10395</v>
      </c>
      <c r="K118" s="8">
        <f t="shared" si="36"/>
        <v>9707</v>
      </c>
      <c r="M118" s="16">
        <v>0.91249999999999998</v>
      </c>
      <c r="O118" s="8">
        <f t="shared" si="37"/>
        <v>1.0395000000000001</v>
      </c>
      <c r="P118" s="24">
        <f t="shared" si="38"/>
        <v>0.51973684210526316</v>
      </c>
      <c r="U118" s="39">
        <f t="shared" si="39"/>
        <v>0.97070000000000001</v>
      </c>
      <c r="V118" s="8">
        <f t="shared" si="52"/>
        <v>0.91245799999999999</v>
      </c>
      <c r="W118" s="39">
        <f t="shared" si="53"/>
        <v>0.97119999999999995</v>
      </c>
      <c r="X118" s="8">
        <f t="shared" si="54"/>
        <v>0.76044959999999995</v>
      </c>
      <c r="Y118" s="39">
        <f t="shared" si="55"/>
        <v>0.9718</v>
      </c>
      <c r="Z118" s="8">
        <f t="shared" si="56"/>
        <v>0.60834679999999997</v>
      </c>
      <c r="AA118" s="8">
        <f t="shared" si="57"/>
        <v>0.97070000000000001</v>
      </c>
      <c r="AB118" s="8">
        <f t="shared" si="58"/>
        <v>0.456229</v>
      </c>
      <c r="AC118" s="8">
        <f t="shared" si="59"/>
        <v>0.96989999999999998</v>
      </c>
      <c r="AD118" s="8">
        <f t="shared" si="60"/>
        <v>0.38020080000000001</v>
      </c>
      <c r="AG118" s="8">
        <f t="shared" si="31"/>
        <v>0.88619999999999999</v>
      </c>
    </row>
    <row r="119" spans="1:33" x14ac:dyDescent="0.25">
      <c r="A119" s="8">
        <v>115</v>
      </c>
      <c r="B119" s="8">
        <v>2</v>
      </c>
      <c r="C119" s="8">
        <f t="shared" si="51"/>
        <v>0</v>
      </c>
      <c r="D119" s="8">
        <f t="shared" si="32"/>
        <v>20000000</v>
      </c>
      <c r="E119" s="43">
        <v>10000000</v>
      </c>
      <c r="F119" s="8">
        <f t="shared" si="33"/>
        <v>11000000</v>
      </c>
      <c r="G119" s="10" t="str">
        <f t="shared" si="29"/>
        <v>[9685,9691,9681,9673]</v>
      </c>
      <c r="H119" s="8">
        <f t="shared" si="34"/>
        <v>9681</v>
      </c>
      <c r="I119" s="8">
        <f t="shared" si="35"/>
        <v>8790</v>
      </c>
      <c r="J119" s="8">
        <f t="shared" si="30"/>
        <v>10421</v>
      </c>
      <c r="K119" s="8">
        <f t="shared" si="36"/>
        <v>9681</v>
      </c>
      <c r="M119" s="16">
        <v>0.90999999999999903</v>
      </c>
      <c r="O119" s="8">
        <f t="shared" si="37"/>
        <v>1.0421</v>
      </c>
      <c r="P119" s="24">
        <f t="shared" si="38"/>
        <v>0.52105263157894788</v>
      </c>
      <c r="U119" s="39">
        <f t="shared" si="39"/>
        <v>0.96809999999999996</v>
      </c>
      <c r="V119" s="8">
        <f t="shared" si="52"/>
        <v>0.91001399999999988</v>
      </c>
      <c r="W119" s="39">
        <f t="shared" si="53"/>
        <v>0.96850000000000003</v>
      </c>
      <c r="X119" s="8">
        <f t="shared" si="54"/>
        <v>0.75833550000000005</v>
      </c>
      <c r="Y119" s="39">
        <f t="shared" si="55"/>
        <v>0.96909999999999996</v>
      </c>
      <c r="Z119" s="8">
        <f t="shared" si="56"/>
        <v>0.60665659999999999</v>
      </c>
      <c r="AA119" s="8">
        <f t="shared" si="57"/>
        <v>0.96809999999999996</v>
      </c>
      <c r="AB119" s="8">
        <f t="shared" si="58"/>
        <v>0.45500699999999994</v>
      </c>
      <c r="AC119" s="8">
        <f t="shared" si="59"/>
        <v>0.96730000000000005</v>
      </c>
      <c r="AD119" s="8">
        <f t="shared" si="60"/>
        <v>0.37918160000000001</v>
      </c>
      <c r="AG119" s="8">
        <f t="shared" si="31"/>
        <v>0.879</v>
      </c>
    </row>
    <row r="120" spans="1:33" x14ac:dyDescent="0.25">
      <c r="A120" s="8">
        <v>116</v>
      </c>
      <c r="B120" s="8">
        <v>2</v>
      </c>
      <c r="C120" s="8">
        <f t="shared" si="51"/>
        <v>0</v>
      </c>
      <c r="D120" s="8">
        <f t="shared" si="32"/>
        <v>20000000</v>
      </c>
      <c r="E120" s="43">
        <v>11000000</v>
      </c>
      <c r="F120" s="8">
        <f t="shared" si="33"/>
        <v>12000000</v>
      </c>
      <c r="G120" s="10" t="str">
        <f t="shared" si="29"/>
        <v>[9658,9665,9654,9646]</v>
      </c>
      <c r="H120" s="8">
        <f t="shared" si="34"/>
        <v>9654</v>
      </c>
      <c r="I120" s="8">
        <f t="shared" si="35"/>
        <v>8719</v>
      </c>
      <c r="J120" s="8">
        <f t="shared" si="30"/>
        <v>10447</v>
      </c>
      <c r="K120" s="8">
        <f t="shared" si="36"/>
        <v>9654</v>
      </c>
      <c r="M120" s="16">
        <v>0.90749999999999897</v>
      </c>
      <c r="O120" s="8">
        <f t="shared" si="37"/>
        <v>1.0447</v>
      </c>
      <c r="P120" s="24">
        <f t="shared" si="38"/>
        <v>0.52236842105263204</v>
      </c>
      <c r="U120" s="39">
        <f t="shared" si="39"/>
        <v>0.96540000000000004</v>
      </c>
      <c r="V120" s="8">
        <f t="shared" si="52"/>
        <v>0.90747599999999995</v>
      </c>
      <c r="W120" s="39">
        <f t="shared" si="53"/>
        <v>0.96579999999999999</v>
      </c>
      <c r="X120" s="8">
        <f t="shared" si="54"/>
        <v>0.75622140000000004</v>
      </c>
      <c r="Y120" s="39">
        <f t="shared" si="55"/>
        <v>0.96650000000000003</v>
      </c>
      <c r="Z120" s="8">
        <f t="shared" si="56"/>
        <v>0.60502900000000004</v>
      </c>
      <c r="AA120" s="8">
        <f t="shared" si="57"/>
        <v>0.96540000000000004</v>
      </c>
      <c r="AB120" s="8">
        <f t="shared" si="58"/>
        <v>0.45373799999999997</v>
      </c>
      <c r="AC120" s="8">
        <f t="shared" si="59"/>
        <v>0.96460000000000001</v>
      </c>
      <c r="AD120" s="8">
        <f t="shared" si="60"/>
        <v>0.37812319999999999</v>
      </c>
      <c r="AG120" s="8">
        <f t="shared" si="31"/>
        <v>0.87190000000000001</v>
      </c>
    </row>
    <row r="121" spans="1:33" x14ac:dyDescent="0.25">
      <c r="A121" s="8">
        <v>117</v>
      </c>
      <c r="B121" s="8">
        <v>2</v>
      </c>
      <c r="C121" s="8">
        <f t="shared" si="51"/>
        <v>0</v>
      </c>
      <c r="D121" s="8">
        <f t="shared" si="32"/>
        <v>20000000</v>
      </c>
      <c r="E121" s="43">
        <v>12000000</v>
      </c>
      <c r="F121" s="8">
        <f t="shared" si="33"/>
        <v>13000000</v>
      </c>
      <c r="G121" s="10" t="str">
        <f t="shared" si="29"/>
        <v>[9632,9638,9628,9619]</v>
      </c>
      <c r="H121" s="8">
        <f t="shared" si="34"/>
        <v>9628</v>
      </c>
      <c r="I121" s="8">
        <f t="shared" si="35"/>
        <v>8648</v>
      </c>
      <c r="J121" s="8">
        <f t="shared" si="30"/>
        <v>10474.000000000002</v>
      </c>
      <c r="K121" s="8">
        <f t="shared" si="36"/>
        <v>9628</v>
      </c>
      <c r="M121" s="16">
        <v>0.90499999999999903</v>
      </c>
      <c r="O121" s="8">
        <f t="shared" si="37"/>
        <v>1.0474000000000001</v>
      </c>
      <c r="P121" s="24">
        <f t="shared" si="38"/>
        <v>0.52368421052631631</v>
      </c>
      <c r="U121" s="39">
        <f t="shared" si="39"/>
        <v>0.96279999999999999</v>
      </c>
      <c r="V121" s="8">
        <f t="shared" si="52"/>
        <v>0.90503199999999995</v>
      </c>
      <c r="W121" s="39">
        <f t="shared" si="53"/>
        <v>0.96319999999999995</v>
      </c>
      <c r="X121" s="8">
        <f t="shared" si="54"/>
        <v>0.75418560000000001</v>
      </c>
      <c r="Y121" s="39">
        <f t="shared" si="55"/>
        <v>0.96379999999999999</v>
      </c>
      <c r="Z121" s="8">
        <f t="shared" si="56"/>
        <v>0.60333879999999995</v>
      </c>
      <c r="AA121" s="8">
        <f t="shared" si="57"/>
        <v>0.96279999999999999</v>
      </c>
      <c r="AB121" s="8">
        <f t="shared" si="58"/>
        <v>0.45251599999999997</v>
      </c>
      <c r="AC121" s="8">
        <f t="shared" si="59"/>
        <v>0.96189999999999998</v>
      </c>
      <c r="AD121" s="8">
        <f t="shared" si="60"/>
        <v>0.37706480000000003</v>
      </c>
      <c r="AG121" s="8">
        <f t="shared" si="31"/>
        <v>0.86480000000000001</v>
      </c>
    </row>
    <row r="122" spans="1:33" x14ac:dyDescent="0.25">
      <c r="A122" s="8">
        <v>118</v>
      </c>
      <c r="B122" s="8">
        <v>2</v>
      </c>
      <c r="C122" s="8">
        <f t="shared" si="51"/>
        <v>0</v>
      </c>
      <c r="D122" s="8">
        <f t="shared" si="32"/>
        <v>20000000</v>
      </c>
      <c r="E122" s="43">
        <v>13000000</v>
      </c>
      <c r="F122" s="8">
        <f t="shared" si="33"/>
        <v>14000000</v>
      </c>
      <c r="G122" s="10" t="str">
        <f t="shared" si="29"/>
        <v>[9605,9611,9601,9593]</v>
      </c>
      <c r="H122" s="8">
        <f t="shared" si="34"/>
        <v>9601</v>
      </c>
      <c r="I122" s="8">
        <f t="shared" si="35"/>
        <v>8578</v>
      </c>
      <c r="J122" s="8">
        <f t="shared" si="30"/>
        <v>10500</v>
      </c>
      <c r="K122" s="8">
        <f t="shared" si="36"/>
        <v>9601</v>
      </c>
      <c r="M122" s="16">
        <v>0.90249999999999897</v>
      </c>
      <c r="O122" s="8">
        <f t="shared" si="37"/>
        <v>1.05</v>
      </c>
      <c r="P122" s="24">
        <f t="shared" si="38"/>
        <v>0.52500000000000058</v>
      </c>
      <c r="U122" s="39">
        <f t="shared" si="39"/>
        <v>0.96009999999999995</v>
      </c>
      <c r="V122" s="8">
        <f t="shared" si="52"/>
        <v>0.90249399999999991</v>
      </c>
      <c r="W122" s="39">
        <f t="shared" si="53"/>
        <v>0.96050000000000002</v>
      </c>
      <c r="X122" s="8">
        <f t="shared" si="54"/>
        <v>0.7520715</v>
      </c>
      <c r="Y122" s="39">
        <f t="shared" si="55"/>
        <v>0.96109999999999995</v>
      </c>
      <c r="Z122" s="8">
        <f t="shared" si="56"/>
        <v>0.60164859999999998</v>
      </c>
      <c r="AA122" s="8">
        <f t="shared" si="57"/>
        <v>0.96009999999999995</v>
      </c>
      <c r="AB122" s="8">
        <f t="shared" si="58"/>
        <v>0.45124699999999995</v>
      </c>
      <c r="AC122" s="8">
        <f t="shared" si="59"/>
        <v>0.95930000000000004</v>
      </c>
      <c r="AD122" s="8">
        <f t="shared" si="60"/>
        <v>0.37604560000000004</v>
      </c>
      <c r="AG122" s="8">
        <f t="shared" si="31"/>
        <v>0.85780000000000001</v>
      </c>
    </row>
    <row r="123" spans="1:33" x14ac:dyDescent="0.25">
      <c r="A123" s="8">
        <v>119</v>
      </c>
      <c r="B123" s="8">
        <v>2</v>
      </c>
      <c r="C123" s="8">
        <f t="shared" si="51"/>
        <v>0</v>
      </c>
      <c r="D123" s="8">
        <f t="shared" si="32"/>
        <v>20000000</v>
      </c>
      <c r="E123" s="43">
        <v>14000000</v>
      </c>
      <c r="F123" s="8">
        <f t="shared" si="33"/>
        <v>15000000</v>
      </c>
      <c r="G123" s="10" t="str">
        <f t="shared" si="29"/>
        <v>[9579,9585,9574,9566]</v>
      </c>
      <c r="H123" s="8">
        <f t="shared" si="34"/>
        <v>9574</v>
      </c>
      <c r="I123" s="8">
        <f t="shared" si="35"/>
        <v>8508</v>
      </c>
      <c r="J123" s="8">
        <f t="shared" si="30"/>
        <v>10526</v>
      </c>
      <c r="K123" s="8">
        <f t="shared" si="36"/>
        <v>9574</v>
      </c>
      <c r="M123" s="16">
        <v>0.89999999999999902</v>
      </c>
      <c r="O123" s="8">
        <f t="shared" si="37"/>
        <v>1.0526</v>
      </c>
      <c r="P123" s="24">
        <f t="shared" si="38"/>
        <v>0.52631578947368474</v>
      </c>
      <c r="U123" s="39">
        <f t="shared" si="39"/>
        <v>0.95740000000000003</v>
      </c>
      <c r="V123" s="8">
        <f t="shared" si="52"/>
        <v>0.89995599999999998</v>
      </c>
      <c r="W123" s="39">
        <f t="shared" si="53"/>
        <v>0.95789999999999997</v>
      </c>
      <c r="X123" s="8">
        <f t="shared" si="54"/>
        <v>0.75003569999999997</v>
      </c>
      <c r="Y123" s="39">
        <f t="shared" si="55"/>
        <v>0.95850000000000002</v>
      </c>
      <c r="Z123" s="8">
        <f t="shared" si="56"/>
        <v>0.60002100000000003</v>
      </c>
      <c r="AA123" s="8">
        <f t="shared" si="57"/>
        <v>0.95740000000000003</v>
      </c>
      <c r="AB123" s="8">
        <f t="shared" si="58"/>
        <v>0.44997799999999999</v>
      </c>
      <c r="AC123" s="8">
        <f t="shared" si="59"/>
        <v>0.95660000000000001</v>
      </c>
      <c r="AD123" s="8">
        <f t="shared" si="60"/>
        <v>0.37498720000000002</v>
      </c>
      <c r="AG123" s="8">
        <f t="shared" si="31"/>
        <v>0.8508</v>
      </c>
    </row>
    <row r="124" spans="1:33" x14ac:dyDescent="0.25">
      <c r="A124" s="8">
        <v>120</v>
      </c>
      <c r="B124" s="8">
        <v>2</v>
      </c>
      <c r="C124" s="8">
        <f t="shared" si="51"/>
        <v>0</v>
      </c>
      <c r="D124" s="8">
        <f t="shared" si="32"/>
        <v>20000000</v>
      </c>
      <c r="E124" s="43">
        <v>15000000</v>
      </c>
      <c r="F124" s="8">
        <f t="shared" si="33"/>
        <v>16000000</v>
      </c>
      <c r="G124" s="10" t="str">
        <f t="shared" si="29"/>
        <v>[9552,9558,9548,9540]</v>
      </c>
      <c r="H124" s="8">
        <f t="shared" si="34"/>
        <v>9548</v>
      </c>
      <c r="I124" s="8">
        <f t="shared" si="35"/>
        <v>8439</v>
      </c>
      <c r="J124" s="8">
        <f t="shared" si="30"/>
        <v>10552.999999999998</v>
      </c>
      <c r="K124" s="8">
        <f t="shared" si="36"/>
        <v>9548</v>
      </c>
      <c r="M124" s="16">
        <v>0.89749999999999897</v>
      </c>
      <c r="O124" s="8">
        <f t="shared" si="37"/>
        <v>1.0552999999999999</v>
      </c>
      <c r="P124" s="24">
        <f t="shared" si="38"/>
        <v>0.5276315789473689</v>
      </c>
      <c r="U124" s="39">
        <f t="shared" si="39"/>
        <v>0.95479999999999998</v>
      </c>
      <c r="V124" s="8">
        <f t="shared" si="52"/>
        <v>0.89751199999999998</v>
      </c>
      <c r="W124" s="39">
        <f t="shared" si="53"/>
        <v>0.95520000000000005</v>
      </c>
      <c r="X124" s="8">
        <f t="shared" si="54"/>
        <v>0.74792160000000008</v>
      </c>
      <c r="Y124" s="39">
        <f t="shared" si="55"/>
        <v>0.95579999999999998</v>
      </c>
      <c r="Z124" s="8">
        <f t="shared" si="56"/>
        <v>0.59833079999999994</v>
      </c>
      <c r="AA124" s="8">
        <f t="shared" si="57"/>
        <v>0.95479999999999998</v>
      </c>
      <c r="AB124" s="8">
        <f t="shared" si="58"/>
        <v>0.44875599999999999</v>
      </c>
      <c r="AC124" s="8">
        <f t="shared" si="59"/>
        <v>0.95399999999999996</v>
      </c>
      <c r="AD124" s="8">
        <f t="shared" si="60"/>
        <v>0.37396800000000002</v>
      </c>
      <c r="AG124" s="8">
        <f t="shared" si="31"/>
        <v>0.84389999999999998</v>
      </c>
    </row>
    <row r="125" spans="1:33" x14ac:dyDescent="0.25">
      <c r="A125" s="8">
        <v>121</v>
      </c>
      <c r="B125" s="8">
        <v>2</v>
      </c>
      <c r="C125" s="8">
        <f t="shared" si="51"/>
        <v>0</v>
      </c>
      <c r="D125" s="8">
        <f t="shared" si="32"/>
        <v>20000000</v>
      </c>
      <c r="E125" s="43">
        <v>16000000</v>
      </c>
      <c r="F125" s="8">
        <f t="shared" si="33"/>
        <v>17000000</v>
      </c>
      <c r="G125" s="10" t="str">
        <f t="shared" si="29"/>
        <v>[9525,9531,9521,9513]</v>
      </c>
      <c r="H125" s="8">
        <f t="shared" si="34"/>
        <v>9521</v>
      </c>
      <c r="I125" s="8">
        <f t="shared" si="35"/>
        <v>8370</v>
      </c>
      <c r="J125" s="8">
        <f t="shared" si="30"/>
        <v>10579</v>
      </c>
      <c r="K125" s="8">
        <f t="shared" si="36"/>
        <v>9521</v>
      </c>
      <c r="M125" s="16">
        <v>0.89499999999999902</v>
      </c>
      <c r="O125" s="8">
        <f t="shared" si="37"/>
        <v>1.0579000000000001</v>
      </c>
      <c r="P125" s="24">
        <f t="shared" si="38"/>
        <v>0.52894736842105317</v>
      </c>
      <c r="U125" s="39">
        <f t="shared" si="39"/>
        <v>0.95209999999999995</v>
      </c>
      <c r="V125" s="8">
        <f t="shared" si="52"/>
        <v>0.89497399999999994</v>
      </c>
      <c r="W125" s="39">
        <f t="shared" si="53"/>
        <v>0.95250000000000001</v>
      </c>
      <c r="X125" s="8">
        <f t="shared" si="54"/>
        <v>0.74580750000000007</v>
      </c>
      <c r="Y125" s="39">
        <f t="shared" si="55"/>
        <v>0.95309999999999995</v>
      </c>
      <c r="Z125" s="8">
        <f t="shared" si="56"/>
        <v>0.59664059999999997</v>
      </c>
      <c r="AA125" s="8">
        <f t="shared" si="57"/>
        <v>0.95209999999999995</v>
      </c>
      <c r="AB125" s="8">
        <f t="shared" si="58"/>
        <v>0.44748699999999997</v>
      </c>
      <c r="AC125" s="8">
        <f t="shared" si="59"/>
        <v>0.95130000000000003</v>
      </c>
      <c r="AD125" s="8">
        <f t="shared" si="60"/>
        <v>0.37290960000000001</v>
      </c>
      <c r="AG125" s="8">
        <f t="shared" si="31"/>
        <v>0.83699999999999997</v>
      </c>
    </row>
    <row r="126" spans="1:33" x14ac:dyDescent="0.25">
      <c r="A126" s="8">
        <v>122</v>
      </c>
      <c r="B126" s="8">
        <v>2</v>
      </c>
      <c r="C126" s="8">
        <f t="shared" si="51"/>
        <v>0</v>
      </c>
      <c r="D126" s="8">
        <f t="shared" si="32"/>
        <v>20000000</v>
      </c>
      <c r="E126" s="43">
        <v>17000000</v>
      </c>
      <c r="F126" s="8">
        <f t="shared" si="33"/>
        <v>18000000</v>
      </c>
      <c r="G126" s="10" t="str">
        <f t="shared" si="29"/>
        <v>[9499,9505,9495,9487]</v>
      </c>
      <c r="H126" s="8">
        <f t="shared" si="34"/>
        <v>9495</v>
      </c>
      <c r="I126" s="8">
        <f t="shared" si="35"/>
        <v>8301</v>
      </c>
      <c r="J126" s="8">
        <f t="shared" si="30"/>
        <v>10605</v>
      </c>
      <c r="K126" s="8">
        <f t="shared" si="36"/>
        <v>9495</v>
      </c>
      <c r="M126" s="16">
        <v>0.89249999999999896</v>
      </c>
      <c r="O126" s="8">
        <f t="shared" si="37"/>
        <v>1.0605</v>
      </c>
      <c r="P126" s="24">
        <f t="shared" si="38"/>
        <v>0.53026315789473744</v>
      </c>
      <c r="U126" s="39">
        <f t="shared" si="39"/>
        <v>0.94950000000000001</v>
      </c>
      <c r="V126" s="8">
        <f t="shared" si="52"/>
        <v>0.89252999999999993</v>
      </c>
      <c r="W126" s="39">
        <f t="shared" si="53"/>
        <v>0.94989999999999997</v>
      </c>
      <c r="X126" s="8">
        <f t="shared" si="54"/>
        <v>0.74377170000000004</v>
      </c>
      <c r="Y126" s="39">
        <f t="shared" si="55"/>
        <v>0.95050000000000001</v>
      </c>
      <c r="Z126" s="8">
        <f t="shared" si="56"/>
        <v>0.59501300000000001</v>
      </c>
      <c r="AA126" s="8">
        <f t="shared" si="57"/>
        <v>0.94950000000000001</v>
      </c>
      <c r="AB126" s="8">
        <f t="shared" si="58"/>
        <v>0.44626499999999997</v>
      </c>
      <c r="AC126" s="8">
        <f t="shared" si="59"/>
        <v>0.94869999999999999</v>
      </c>
      <c r="AD126" s="8">
        <f t="shared" si="60"/>
        <v>0.37189040000000001</v>
      </c>
      <c r="AG126" s="8">
        <f t="shared" si="31"/>
        <v>0.83009999999999995</v>
      </c>
    </row>
    <row r="127" spans="1:33" x14ac:dyDescent="0.25">
      <c r="A127" s="8">
        <v>123</v>
      </c>
      <c r="B127" s="8">
        <v>2</v>
      </c>
      <c r="C127" s="8">
        <f t="shared" si="51"/>
        <v>0</v>
      </c>
      <c r="D127" s="8">
        <f t="shared" si="32"/>
        <v>20000000</v>
      </c>
      <c r="E127" s="43">
        <v>18000000</v>
      </c>
      <c r="F127" s="8">
        <f t="shared" si="33"/>
        <v>19000000</v>
      </c>
      <c r="G127" s="10" t="str">
        <f t="shared" si="29"/>
        <v>[9472,9478,9468,9460]</v>
      </c>
      <c r="H127" s="8">
        <f t="shared" si="34"/>
        <v>9468</v>
      </c>
      <c r="I127" s="8">
        <f t="shared" si="35"/>
        <v>8234</v>
      </c>
      <c r="J127" s="8">
        <f t="shared" si="30"/>
        <v>10632</v>
      </c>
      <c r="K127" s="8">
        <f t="shared" si="36"/>
        <v>9468</v>
      </c>
      <c r="M127" s="16">
        <v>0.88999999999999901</v>
      </c>
      <c r="O127" s="8">
        <f t="shared" si="37"/>
        <v>1.0631999999999999</v>
      </c>
      <c r="P127" s="24">
        <f t="shared" si="38"/>
        <v>0.53157894736842159</v>
      </c>
      <c r="U127" s="39">
        <f t="shared" si="39"/>
        <v>0.94679999999999997</v>
      </c>
      <c r="V127" s="8">
        <f t="shared" si="52"/>
        <v>0.88999199999999989</v>
      </c>
      <c r="W127" s="39">
        <f t="shared" si="53"/>
        <v>0.94720000000000004</v>
      </c>
      <c r="X127" s="8">
        <f t="shared" si="54"/>
        <v>0.74165760000000003</v>
      </c>
      <c r="Y127" s="39">
        <f t="shared" si="55"/>
        <v>0.94779999999999998</v>
      </c>
      <c r="Z127" s="8">
        <f t="shared" si="56"/>
        <v>0.59332280000000004</v>
      </c>
      <c r="AA127" s="8">
        <f t="shared" si="57"/>
        <v>0.94679999999999997</v>
      </c>
      <c r="AB127" s="8">
        <f t="shared" si="58"/>
        <v>0.44499599999999995</v>
      </c>
      <c r="AC127" s="8">
        <f t="shared" si="59"/>
        <v>0.94599999999999995</v>
      </c>
      <c r="AD127" s="8">
        <f t="shared" si="60"/>
        <v>0.37083199999999999</v>
      </c>
      <c r="AG127" s="8">
        <f t="shared" si="31"/>
        <v>0.82340000000000002</v>
      </c>
    </row>
    <row r="128" spans="1:33" x14ac:dyDescent="0.25">
      <c r="A128" s="8">
        <v>124</v>
      </c>
      <c r="B128" s="8">
        <v>2</v>
      </c>
      <c r="C128" s="8">
        <f t="shared" si="51"/>
        <v>0</v>
      </c>
      <c r="D128" s="8">
        <f t="shared" si="32"/>
        <v>20000000</v>
      </c>
      <c r="E128" s="43">
        <v>19000000</v>
      </c>
      <c r="F128" s="8">
        <f t="shared" si="33"/>
        <v>20000000</v>
      </c>
      <c r="G128" s="10" t="str">
        <f t="shared" si="29"/>
        <v>[9446,9452,9441,9433]</v>
      </c>
      <c r="H128" s="8">
        <f t="shared" si="34"/>
        <v>9441</v>
      </c>
      <c r="I128" s="8">
        <f t="shared" si="35"/>
        <v>8166</v>
      </c>
      <c r="J128" s="8">
        <f t="shared" si="30"/>
        <v>10658</v>
      </c>
      <c r="K128" s="8">
        <f t="shared" si="36"/>
        <v>9441</v>
      </c>
      <c r="M128" s="16">
        <v>0.88749999999999896</v>
      </c>
      <c r="O128" s="8">
        <f t="shared" si="37"/>
        <v>1.0658000000000001</v>
      </c>
      <c r="P128" s="24">
        <f t="shared" si="38"/>
        <v>0.53289473684210575</v>
      </c>
      <c r="U128" s="39">
        <f t="shared" si="39"/>
        <v>0.94410000000000005</v>
      </c>
      <c r="V128" s="8">
        <f t="shared" si="52"/>
        <v>0.88745399999999997</v>
      </c>
      <c r="W128" s="39">
        <f t="shared" si="53"/>
        <v>0.9446</v>
      </c>
      <c r="X128" s="8">
        <f t="shared" si="54"/>
        <v>0.7396218</v>
      </c>
      <c r="Y128" s="39">
        <f t="shared" si="55"/>
        <v>0.94520000000000004</v>
      </c>
      <c r="Z128" s="8">
        <f t="shared" si="56"/>
        <v>0.59169519999999998</v>
      </c>
      <c r="AA128" s="8">
        <f t="shared" si="57"/>
        <v>0.94410000000000005</v>
      </c>
      <c r="AB128" s="8">
        <f t="shared" si="58"/>
        <v>0.44372699999999998</v>
      </c>
      <c r="AC128" s="8">
        <f t="shared" si="59"/>
        <v>0.94330000000000003</v>
      </c>
      <c r="AD128" s="8">
        <f t="shared" si="60"/>
        <v>0.36977360000000004</v>
      </c>
      <c r="AG128" s="8">
        <f t="shared" si="31"/>
        <v>0.81659999999999999</v>
      </c>
    </row>
    <row r="129" spans="1:33" x14ac:dyDescent="0.25">
      <c r="A129" s="8">
        <v>125</v>
      </c>
      <c r="B129" s="8">
        <v>2</v>
      </c>
      <c r="C129" s="8">
        <f t="shared" si="51"/>
        <v>0</v>
      </c>
      <c r="D129" s="8">
        <f t="shared" si="32"/>
        <v>20000000</v>
      </c>
      <c r="E129" s="43">
        <v>20000000</v>
      </c>
      <c r="F129" s="8">
        <f t="shared" si="33"/>
        <v>21000000</v>
      </c>
      <c r="G129" s="10" t="str">
        <f t="shared" si="29"/>
        <v>[9419,9425,9415,9407]</v>
      </c>
      <c r="H129" s="8">
        <f t="shared" si="34"/>
        <v>9415</v>
      </c>
      <c r="I129" s="8">
        <f t="shared" si="35"/>
        <v>8098.9999999999991</v>
      </c>
      <c r="J129" s="8">
        <f t="shared" si="30"/>
        <v>10684</v>
      </c>
      <c r="K129" s="8">
        <f t="shared" si="36"/>
        <v>9415</v>
      </c>
      <c r="M129" s="16">
        <v>0.88499999999999901</v>
      </c>
      <c r="O129" s="8">
        <f t="shared" si="37"/>
        <v>1.0684</v>
      </c>
      <c r="P129" s="24">
        <f t="shared" si="38"/>
        <v>0.53421052631579002</v>
      </c>
      <c r="U129" s="39">
        <f t="shared" si="39"/>
        <v>0.9415</v>
      </c>
      <c r="V129" s="8">
        <f t="shared" si="52"/>
        <v>0.88500999999999996</v>
      </c>
      <c r="W129" s="39">
        <f t="shared" si="53"/>
        <v>0.94189999999999996</v>
      </c>
      <c r="X129" s="8">
        <f t="shared" si="54"/>
        <v>0.73750769999999999</v>
      </c>
      <c r="Y129" s="39">
        <f t="shared" si="55"/>
        <v>0.9425</v>
      </c>
      <c r="Z129" s="8">
        <f t="shared" si="56"/>
        <v>0.590005</v>
      </c>
      <c r="AA129" s="8">
        <f t="shared" si="57"/>
        <v>0.9415</v>
      </c>
      <c r="AB129" s="8">
        <f t="shared" si="58"/>
        <v>0.44250499999999998</v>
      </c>
      <c r="AC129" s="8">
        <f t="shared" si="59"/>
        <v>0.94069999999999998</v>
      </c>
      <c r="AD129" s="8">
        <f t="shared" si="60"/>
        <v>0.36875439999999998</v>
      </c>
      <c r="AG129" s="8">
        <f t="shared" si="31"/>
        <v>0.80989999999999995</v>
      </c>
    </row>
    <row r="130" spans="1:33" x14ac:dyDescent="0.25">
      <c r="A130" s="8">
        <v>126</v>
      </c>
      <c r="B130" s="8">
        <v>2</v>
      </c>
      <c r="C130" s="8">
        <f t="shared" si="51"/>
        <v>0</v>
      </c>
      <c r="D130" s="8">
        <f t="shared" si="32"/>
        <v>20000000</v>
      </c>
      <c r="E130" s="43">
        <v>21000000</v>
      </c>
      <c r="F130" s="8">
        <f t="shared" si="33"/>
        <v>22000000</v>
      </c>
      <c r="G130" s="10" t="str">
        <f t="shared" si="29"/>
        <v>[9392,9398,9388,9380]</v>
      </c>
      <c r="H130" s="8">
        <f t="shared" si="34"/>
        <v>9388</v>
      </c>
      <c r="I130" s="8">
        <f t="shared" si="35"/>
        <v>8033</v>
      </c>
      <c r="J130" s="8">
        <f t="shared" si="30"/>
        <v>10711</v>
      </c>
      <c r="K130" s="8">
        <f t="shared" si="36"/>
        <v>9388</v>
      </c>
      <c r="M130" s="16">
        <v>0.88249999999999895</v>
      </c>
      <c r="O130" s="8">
        <f t="shared" si="37"/>
        <v>1.0710999999999999</v>
      </c>
      <c r="P130" s="24">
        <f t="shared" si="38"/>
        <v>0.53552631578947418</v>
      </c>
      <c r="U130" s="39">
        <f t="shared" si="39"/>
        <v>0.93879999999999997</v>
      </c>
      <c r="V130" s="8">
        <f t="shared" si="52"/>
        <v>0.88247199999999992</v>
      </c>
      <c r="W130" s="39">
        <f t="shared" si="53"/>
        <v>0.93920000000000003</v>
      </c>
      <c r="X130" s="8">
        <f t="shared" si="54"/>
        <v>0.73539360000000009</v>
      </c>
      <c r="Y130" s="39">
        <f t="shared" si="55"/>
        <v>0.93979999999999997</v>
      </c>
      <c r="Z130" s="8">
        <f t="shared" si="56"/>
        <v>0.58831480000000003</v>
      </c>
      <c r="AA130" s="8">
        <f t="shared" si="57"/>
        <v>0.93879999999999997</v>
      </c>
      <c r="AB130" s="8">
        <f t="shared" si="58"/>
        <v>0.44123599999999996</v>
      </c>
      <c r="AC130" s="8">
        <f t="shared" si="59"/>
        <v>0.93799999999999994</v>
      </c>
      <c r="AD130" s="8">
        <f t="shared" si="60"/>
        <v>0.36769599999999997</v>
      </c>
      <c r="AG130" s="8">
        <f t="shared" si="31"/>
        <v>0.80330000000000001</v>
      </c>
    </row>
    <row r="131" spans="1:33" x14ac:dyDescent="0.25">
      <c r="A131" s="8">
        <v>127</v>
      </c>
      <c r="B131" s="8">
        <v>2</v>
      </c>
      <c r="C131" s="8">
        <f t="shared" si="51"/>
        <v>0</v>
      </c>
      <c r="D131" s="8">
        <f t="shared" si="32"/>
        <v>20000000</v>
      </c>
      <c r="E131" s="43">
        <v>22000000</v>
      </c>
      <c r="F131" s="8">
        <f t="shared" si="33"/>
        <v>23000000</v>
      </c>
      <c r="G131" s="10" t="str">
        <f t="shared" si="29"/>
        <v>[9366,9372,9362,9354]</v>
      </c>
      <c r="H131" s="8">
        <f t="shared" si="34"/>
        <v>9362</v>
      </c>
      <c r="I131" s="8">
        <f t="shared" si="35"/>
        <v>7967</v>
      </c>
      <c r="J131" s="8">
        <f t="shared" si="30"/>
        <v>10737.000000000002</v>
      </c>
      <c r="K131" s="8">
        <f t="shared" si="36"/>
        <v>9362</v>
      </c>
      <c r="M131" s="16">
        <v>0.87999999999999901</v>
      </c>
      <c r="O131" s="8">
        <f t="shared" si="37"/>
        <v>1.0737000000000001</v>
      </c>
      <c r="P131" s="24">
        <f t="shared" si="38"/>
        <v>0.53684210526315845</v>
      </c>
      <c r="U131" s="39">
        <f t="shared" si="39"/>
        <v>0.93620000000000003</v>
      </c>
      <c r="V131" s="8">
        <f t="shared" si="52"/>
        <v>0.88002800000000003</v>
      </c>
      <c r="W131" s="39">
        <f t="shared" si="53"/>
        <v>0.93659999999999999</v>
      </c>
      <c r="X131" s="8">
        <f t="shared" si="54"/>
        <v>0.73335780000000006</v>
      </c>
      <c r="Y131" s="39">
        <f t="shared" si="55"/>
        <v>0.93720000000000003</v>
      </c>
      <c r="Z131" s="8">
        <f t="shared" si="56"/>
        <v>0.58668720000000008</v>
      </c>
      <c r="AA131" s="8">
        <f t="shared" si="57"/>
        <v>0.93620000000000003</v>
      </c>
      <c r="AB131" s="8">
        <f t="shared" si="58"/>
        <v>0.44001400000000002</v>
      </c>
      <c r="AC131" s="8">
        <f t="shared" si="59"/>
        <v>0.93540000000000001</v>
      </c>
      <c r="AD131" s="8">
        <f t="shared" si="60"/>
        <v>0.36667680000000002</v>
      </c>
      <c r="AG131" s="8">
        <f t="shared" si="31"/>
        <v>0.79669999999999996</v>
      </c>
    </row>
    <row r="132" spans="1:33" x14ac:dyDescent="0.25">
      <c r="A132" s="8">
        <v>128</v>
      </c>
      <c r="B132" s="8">
        <v>2</v>
      </c>
      <c r="C132" s="8">
        <f t="shared" si="51"/>
        <v>0</v>
      </c>
      <c r="D132" s="8">
        <f t="shared" si="32"/>
        <v>20000000</v>
      </c>
      <c r="E132" s="43">
        <v>23000000</v>
      </c>
      <c r="F132" s="8">
        <f t="shared" si="33"/>
        <v>24000000</v>
      </c>
      <c r="G132" s="10" t="str">
        <f t="shared" si="29"/>
        <v>[9339,9345,9335,9327]</v>
      </c>
      <c r="H132" s="8">
        <f t="shared" si="34"/>
        <v>9335</v>
      </c>
      <c r="I132" s="8">
        <f t="shared" si="35"/>
        <v>7901</v>
      </c>
      <c r="J132" s="8">
        <f t="shared" si="30"/>
        <v>10763</v>
      </c>
      <c r="K132" s="8">
        <f t="shared" si="36"/>
        <v>9335</v>
      </c>
      <c r="M132" s="16">
        <v>0.87749999999999895</v>
      </c>
      <c r="O132" s="8">
        <f t="shared" si="37"/>
        <v>1.0763</v>
      </c>
      <c r="P132" s="24">
        <f t="shared" si="38"/>
        <v>0.53815789473684261</v>
      </c>
      <c r="U132" s="39">
        <f t="shared" si="39"/>
        <v>0.9335</v>
      </c>
      <c r="V132" s="8">
        <f t="shared" si="52"/>
        <v>0.87748999999999999</v>
      </c>
      <c r="W132" s="39">
        <f t="shared" si="53"/>
        <v>0.93389999999999995</v>
      </c>
      <c r="X132" s="8">
        <f t="shared" si="54"/>
        <v>0.73124369999999994</v>
      </c>
      <c r="Y132" s="39">
        <f t="shared" si="55"/>
        <v>0.9345</v>
      </c>
      <c r="Z132" s="8">
        <f t="shared" si="56"/>
        <v>0.58499699999999999</v>
      </c>
      <c r="AA132" s="8">
        <f t="shared" si="57"/>
        <v>0.9335</v>
      </c>
      <c r="AB132" s="8">
        <f t="shared" si="58"/>
        <v>0.438745</v>
      </c>
      <c r="AC132" s="8">
        <f t="shared" si="59"/>
        <v>0.93269999999999997</v>
      </c>
      <c r="AD132" s="8">
        <f t="shared" si="60"/>
        <v>0.36561840000000001</v>
      </c>
      <c r="AG132" s="8">
        <f t="shared" si="31"/>
        <v>0.79010000000000002</v>
      </c>
    </row>
    <row r="133" spans="1:33" x14ac:dyDescent="0.25">
      <c r="A133" s="8">
        <v>129</v>
      </c>
      <c r="B133" s="8">
        <v>2</v>
      </c>
      <c r="C133" s="8">
        <f t="shared" si="51"/>
        <v>0</v>
      </c>
      <c r="D133" s="8">
        <f t="shared" si="32"/>
        <v>20000000</v>
      </c>
      <c r="E133" s="43">
        <v>24000000</v>
      </c>
      <c r="F133" s="8">
        <f t="shared" si="33"/>
        <v>25000000</v>
      </c>
      <c r="G133" s="10" t="str">
        <f t="shared" ref="G133:G196" si="61">"["&amp;W133*10000&amp;","&amp;Y133*10000&amp;","&amp;AA133*10000&amp;","&amp;AC133*10000&amp;"]"</f>
        <v>[9312,9318,9309,9301]</v>
      </c>
      <c r="H133" s="8">
        <f t="shared" si="34"/>
        <v>9309</v>
      </c>
      <c r="I133" s="8">
        <f t="shared" si="35"/>
        <v>7836</v>
      </c>
      <c r="J133" s="8">
        <f t="shared" ref="J133:J196" si="62">O133*10000</f>
        <v>10789</v>
      </c>
      <c r="K133" s="8">
        <f t="shared" si="36"/>
        <v>9309</v>
      </c>
      <c r="M133" s="16">
        <v>0.874999999999999</v>
      </c>
      <c r="O133" s="8">
        <f t="shared" si="37"/>
        <v>1.0789</v>
      </c>
      <c r="P133" s="24">
        <f t="shared" si="38"/>
        <v>0.53947368421052677</v>
      </c>
      <c r="U133" s="39">
        <f t="shared" si="39"/>
        <v>0.93089999999999995</v>
      </c>
      <c r="V133" s="8">
        <f t="shared" si="52"/>
        <v>0.87504599999999988</v>
      </c>
      <c r="W133" s="39">
        <f t="shared" si="53"/>
        <v>0.93120000000000003</v>
      </c>
      <c r="X133" s="8">
        <f t="shared" si="54"/>
        <v>0.72912960000000004</v>
      </c>
      <c r="Y133" s="39">
        <f t="shared" si="55"/>
        <v>0.93179999999999996</v>
      </c>
      <c r="Z133" s="8">
        <f t="shared" si="56"/>
        <v>0.58330680000000001</v>
      </c>
      <c r="AA133" s="8">
        <f t="shared" si="57"/>
        <v>0.93089999999999995</v>
      </c>
      <c r="AB133" s="8">
        <f t="shared" si="58"/>
        <v>0.43752299999999994</v>
      </c>
      <c r="AC133" s="8">
        <f t="shared" si="59"/>
        <v>0.93010000000000004</v>
      </c>
      <c r="AD133" s="8">
        <f t="shared" si="60"/>
        <v>0.36459920000000001</v>
      </c>
      <c r="AG133" s="8">
        <f t="shared" ref="AG133:AG196" si="63">ROUND((M133*100*$AJ$8-$AJ$6)/($AJ$5-M133*100*$AJ$7),4)</f>
        <v>0.78359999999999996</v>
      </c>
    </row>
    <row r="134" spans="1:33" s="9" customFormat="1" x14ac:dyDescent="0.25">
      <c r="A134" s="9">
        <v>130</v>
      </c>
      <c r="B134" s="9">
        <v>2</v>
      </c>
      <c r="C134" s="9">
        <f t="shared" si="51"/>
        <v>0</v>
      </c>
      <c r="D134" s="9">
        <f t="shared" ref="D134:D197" si="64">C160</f>
        <v>20000000</v>
      </c>
      <c r="E134" s="43">
        <v>25000000</v>
      </c>
      <c r="F134" s="9">
        <f t="shared" ref="F134:F197" si="65">E135</f>
        <v>0</v>
      </c>
      <c r="G134" s="28" t="str">
        <f t="shared" si="61"/>
        <v>[9286,9292,9282,9274]</v>
      </c>
      <c r="H134" s="9">
        <f t="shared" ref="H134:H197" si="66">AA134*10000</f>
        <v>9282</v>
      </c>
      <c r="I134" s="9">
        <f t="shared" ref="I134:I197" si="67">AG134*10000</f>
        <v>7771</v>
      </c>
      <c r="J134" s="9">
        <f t="shared" si="62"/>
        <v>10815.999999999998</v>
      </c>
      <c r="K134" s="9">
        <f t="shared" ref="K134:K197" si="68">U134*10000</f>
        <v>9282</v>
      </c>
      <c r="M134" s="45">
        <v>0.87249999999999905</v>
      </c>
      <c r="O134" s="9">
        <f t="shared" ref="O134:O197" si="69">ROUND(P134/$P$3,4)</f>
        <v>1.0815999999999999</v>
      </c>
      <c r="P134" s="34">
        <f t="shared" ref="P134:P197" si="70">1-M134*$R$7/$R$9</f>
        <v>0.54078947368421104</v>
      </c>
      <c r="U134" s="39">
        <f t="shared" ref="U134:U197" si="71">ROUND($M134/(1*0.94),4)</f>
        <v>0.92820000000000003</v>
      </c>
      <c r="V134" s="8">
        <f t="shared" si="52"/>
        <v>0.87250799999999995</v>
      </c>
      <c r="W134" s="39">
        <f t="shared" si="53"/>
        <v>0.92859999999999998</v>
      </c>
      <c r="X134" s="8">
        <f t="shared" si="54"/>
        <v>0.72709380000000001</v>
      </c>
      <c r="Y134" s="39">
        <f t="shared" si="55"/>
        <v>0.92920000000000003</v>
      </c>
      <c r="Z134" s="8">
        <f t="shared" si="56"/>
        <v>0.58167920000000006</v>
      </c>
      <c r="AA134" s="8">
        <f t="shared" si="57"/>
        <v>0.92820000000000003</v>
      </c>
      <c r="AB134" s="8">
        <f t="shared" si="58"/>
        <v>0.43625399999999998</v>
      </c>
      <c r="AC134" s="8">
        <f t="shared" si="59"/>
        <v>0.9274</v>
      </c>
      <c r="AD134" s="8">
        <f t="shared" si="60"/>
        <v>0.3635408</v>
      </c>
      <c r="AG134" s="9">
        <f t="shared" si="63"/>
        <v>0.77710000000000001</v>
      </c>
    </row>
    <row r="135" spans="1:33" x14ac:dyDescent="0.25">
      <c r="A135" s="8">
        <v>131</v>
      </c>
      <c r="B135" s="8">
        <v>2</v>
      </c>
      <c r="C135" s="9">
        <v>20000000</v>
      </c>
      <c r="D135" s="8">
        <f t="shared" si="64"/>
        <v>50000000</v>
      </c>
      <c r="E135" s="8">
        <f t="shared" si="50"/>
        <v>0</v>
      </c>
      <c r="F135" s="8">
        <f t="shared" si="65"/>
        <v>1000000</v>
      </c>
      <c r="G135" s="10" t="str">
        <f t="shared" si="61"/>
        <v>[9446,9452,9441,9433]</v>
      </c>
      <c r="H135" s="8">
        <f t="shared" si="66"/>
        <v>9441</v>
      </c>
      <c r="I135" s="8">
        <f t="shared" si="67"/>
        <v>8166</v>
      </c>
      <c r="J135" s="8">
        <f t="shared" si="62"/>
        <v>10658</v>
      </c>
      <c r="K135" s="8">
        <f t="shared" si="68"/>
        <v>9441</v>
      </c>
      <c r="M135" s="16">
        <v>0.88749999999999996</v>
      </c>
      <c r="O135" s="8">
        <f t="shared" si="69"/>
        <v>1.0658000000000001</v>
      </c>
      <c r="P135" s="24">
        <f t="shared" si="70"/>
        <v>0.53289473684210531</v>
      </c>
      <c r="U135" s="39">
        <f t="shared" si="71"/>
        <v>0.94410000000000005</v>
      </c>
      <c r="V135" s="8">
        <f t="shared" si="52"/>
        <v>0.88745399999999997</v>
      </c>
      <c r="W135" s="39">
        <f t="shared" si="53"/>
        <v>0.9446</v>
      </c>
      <c r="X135" s="8">
        <f t="shared" si="54"/>
        <v>0.7396218</v>
      </c>
      <c r="Y135" s="39">
        <f t="shared" si="55"/>
        <v>0.94520000000000004</v>
      </c>
      <c r="Z135" s="8">
        <f t="shared" si="56"/>
        <v>0.59169519999999998</v>
      </c>
      <c r="AA135" s="8">
        <f t="shared" si="57"/>
        <v>0.94410000000000005</v>
      </c>
      <c r="AB135" s="8">
        <f t="shared" si="58"/>
        <v>0.44372699999999998</v>
      </c>
      <c r="AC135" s="8">
        <f t="shared" si="59"/>
        <v>0.94330000000000003</v>
      </c>
      <c r="AD135" s="8">
        <f t="shared" si="60"/>
        <v>0.36977360000000004</v>
      </c>
      <c r="AG135" s="8">
        <f t="shared" si="63"/>
        <v>0.81659999999999999</v>
      </c>
    </row>
    <row r="136" spans="1:33" ht="15" customHeight="1" x14ac:dyDescent="0.25">
      <c r="A136" s="8">
        <v>132</v>
      </c>
      <c r="B136" s="8">
        <v>2</v>
      </c>
      <c r="C136" s="8">
        <f t="shared" ref="C136:C160" si="72">C135</f>
        <v>20000000</v>
      </c>
      <c r="D136" s="8">
        <f t="shared" si="64"/>
        <v>50000000</v>
      </c>
      <c r="E136" s="8">
        <f t="shared" si="50"/>
        <v>1000000</v>
      </c>
      <c r="F136" s="8">
        <f t="shared" si="65"/>
        <v>2000000</v>
      </c>
      <c r="G136" s="10" t="str">
        <f t="shared" si="61"/>
        <v>[9419,9425,9415,9407]</v>
      </c>
      <c r="H136" s="8">
        <f t="shared" si="66"/>
        <v>9415</v>
      </c>
      <c r="I136" s="8">
        <f t="shared" si="67"/>
        <v>8098.9999999999991</v>
      </c>
      <c r="J136" s="8">
        <f t="shared" si="62"/>
        <v>10684</v>
      </c>
      <c r="K136" s="8">
        <f t="shared" si="68"/>
        <v>9415</v>
      </c>
      <c r="M136" s="16">
        <v>0.88500000000000001</v>
      </c>
      <c r="O136" s="8">
        <f t="shared" si="69"/>
        <v>1.0684</v>
      </c>
      <c r="P136" s="24">
        <f t="shared" si="70"/>
        <v>0.53421052631578947</v>
      </c>
      <c r="U136" s="39">
        <f t="shared" si="71"/>
        <v>0.9415</v>
      </c>
      <c r="V136" s="8">
        <f t="shared" si="52"/>
        <v>0.88500999999999996</v>
      </c>
      <c r="W136" s="39">
        <f t="shared" si="53"/>
        <v>0.94189999999999996</v>
      </c>
      <c r="X136" s="8">
        <f t="shared" si="54"/>
        <v>0.73750769999999999</v>
      </c>
      <c r="Y136" s="39">
        <f t="shared" si="55"/>
        <v>0.9425</v>
      </c>
      <c r="Z136" s="8">
        <f t="shared" si="56"/>
        <v>0.590005</v>
      </c>
      <c r="AA136" s="8">
        <f t="shared" si="57"/>
        <v>0.9415</v>
      </c>
      <c r="AB136" s="8">
        <f t="shared" si="58"/>
        <v>0.44250499999999998</v>
      </c>
      <c r="AC136" s="8">
        <f t="shared" si="59"/>
        <v>0.94069999999999998</v>
      </c>
      <c r="AD136" s="8">
        <f t="shared" si="60"/>
        <v>0.36875439999999998</v>
      </c>
      <c r="AG136" s="8">
        <f t="shared" si="63"/>
        <v>0.80989999999999995</v>
      </c>
    </row>
    <row r="137" spans="1:33" x14ac:dyDescent="0.25">
      <c r="A137" s="8">
        <v>133</v>
      </c>
      <c r="B137" s="8">
        <v>2</v>
      </c>
      <c r="C137" s="8">
        <f t="shared" si="72"/>
        <v>20000000</v>
      </c>
      <c r="D137" s="8">
        <f t="shared" si="64"/>
        <v>50000000</v>
      </c>
      <c r="E137" s="8">
        <f t="shared" si="50"/>
        <v>2000000</v>
      </c>
      <c r="F137" s="8">
        <f t="shared" si="65"/>
        <v>3000000</v>
      </c>
      <c r="G137" s="10" t="str">
        <f t="shared" si="61"/>
        <v>[9392,9398,9388,9380]</v>
      </c>
      <c r="H137" s="8">
        <f t="shared" si="66"/>
        <v>9388</v>
      </c>
      <c r="I137" s="8">
        <f t="shared" si="67"/>
        <v>8033</v>
      </c>
      <c r="J137" s="8">
        <f t="shared" si="62"/>
        <v>10711</v>
      </c>
      <c r="K137" s="8">
        <f t="shared" si="68"/>
        <v>9388</v>
      </c>
      <c r="M137" s="16">
        <v>0.88249999999999995</v>
      </c>
      <c r="O137" s="8">
        <f t="shared" si="69"/>
        <v>1.0710999999999999</v>
      </c>
      <c r="P137" s="24">
        <f t="shared" si="70"/>
        <v>0.53552631578947363</v>
      </c>
      <c r="U137" s="39">
        <f t="shared" si="71"/>
        <v>0.93879999999999997</v>
      </c>
      <c r="V137" s="8">
        <f t="shared" si="52"/>
        <v>0.88247199999999992</v>
      </c>
      <c r="W137" s="39">
        <f t="shared" si="53"/>
        <v>0.93920000000000003</v>
      </c>
      <c r="X137" s="8">
        <f t="shared" si="54"/>
        <v>0.73539360000000009</v>
      </c>
      <c r="Y137" s="39">
        <f t="shared" si="55"/>
        <v>0.93979999999999997</v>
      </c>
      <c r="Z137" s="8">
        <f t="shared" si="56"/>
        <v>0.58831480000000003</v>
      </c>
      <c r="AA137" s="8">
        <f t="shared" si="57"/>
        <v>0.93879999999999997</v>
      </c>
      <c r="AB137" s="8">
        <f t="shared" si="58"/>
        <v>0.44123599999999996</v>
      </c>
      <c r="AC137" s="8">
        <f t="shared" si="59"/>
        <v>0.93799999999999994</v>
      </c>
      <c r="AD137" s="8">
        <f t="shared" si="60"/>
        <v>0.36769599999999997</v>
      </c>
      <c r="AG137" s="8">
        <f t="shared" si="63"/>
        <v>0.80330000000000001</v>
      </c>
    </row>
    <row r="138" spans="1:33" x14ac:dyDescent="0.25">
      <c r="A138" s="8">
        <v>134</v>
      </c>
      <c r="B138" s="8">
        <v>2</v>
      </c>
      <c r="C138" s="8">
        <f t="shared" si="72"/>
        <v>20000000</v>
      </c>
      <c r="D138" s="8">
        <f t="shared" si="64"/>
        <v>50000000</v>
      </c>
      <c r="E138" s="8">
        <f t="shared" si="50"/>
        <v>3000000</v>
      </c>
      <c r="F138" s="8">
        <f t="shared" si="65"/>
        <v>4000000</v>
      </c>
      <c r="G138" s="10" t="str">
        <f t="shared" si="61"/>
        <v>[9366,9372,9362,9354]</v>
      </c>
      <c r="H138" s="8">
        <f t="shared" si="66"/>
        <v>9362</v>
      </c>
      <c r="I138" s="8">
        <f t="shared" si="67"/>
        <v>7967</v>
      </c>
      <c r="J138" s="8">
        <f t="shared" si="62"/>
        <v>10737.000000000002</v>
      </c>
      <c r="K138" s="8">
        <f t="shared" si="68"/>
        <v>9362</v>
      </c>
      <c r="M138" s="16">
        <v>0.88</v>
      </c>
      <c r="O138" s="8">
        <f t="shared" si="69"/>
        <v>1.0737000000000001</v>
      </c>
      <c r="P138" s="24">
        <f t="shared" si="70"/>
        <v>0.5368421052631579</v>
      </c>
      <c r="U138" s="39">
        <f t="shared" si="71"/>
        <v>0.93620000000000003</v>
      </c>
      <c r="V138" s="8">
        <f t="shared" si="52"/>
        <v>0.88002800000000003</v>
      </c>
      <c r="W138" s="39">
        <f t="shared" si="53"/>
        <v>0.93659999999999999</v>
      </c>
      <c r="X138" s="8">
        <f t="shared" si="54"/>
        <v>0.73335780000000006</v>
      </c>
      <c r="Y138" s="39">
        <f t="shared" si="55"/>
        <v>0.93720000000000003</v>
      </c>
      <c r="Z138" s="8">
        <f t="shared" si="56"/>
        <v>0.58668720000000008</v>
      </c>
      <c r="AA138" s="8">
        <f t="shared" si="57"/>
        <v>0.93620000000000003</v>
      </c>
      <c r="AB138" s="8">
        <f t="shared" si="58"/>
        <v>0.44001400000000002</v>
      </c>
      <c r="AC138" s="8">
        <f t="shared" si="59"/>
        <v>0.93540000000000001</v>
      </c>
      <c r="AD138" s="8">
        <f t="shared" si="60"/>
        <v>0.36667680000000002</v>
      </c>
      <c r="AG138" s="8">
        <f t="shared" si="63"/>
        <v>0.79669999999999996</v>
      </c>
    </row>
    <row r="139" spans="1:33" x14ac:dyDescent="0.25">
      <c r="A139" s="8">
        <v>135</v>
      </c>
      <c r="B139" s="8">
        <v>2</v>
      </c>
      <c r="C139" s="8">
        <f t="shared" si="72"/>
        <v>20000000</v>
      </c>
      <c r="D139" s="8">
        <f t="shared" si="64"/>
        <v>50000000</v>
      </c>
      <c r="E139" s="8">
        <f t="shared" si="50"/>
        <v>4000000</v>
      </c>
      <c r="F139" s="8">
        <f t="shared" si="65"/>
        <v>5000000</v>
      </c>
      <c r="G139" s="10" t="str">
        <f t="shared" si="61"/>
        <v>[9339,9345,9335,9327]</v>
      </c>
      <c r="H139" s="8">
        <f t="shared" si="66"/>
        <v>9335</v>
      </c>
      <c r="I139" s="8">
        <f t="shared" si="67"/>
        <v>7901</v>
      </c>
      <c r="J139" s="8">
        <f t="shared" si="62"/>
        <v>10763</v>
      </c>
      <c r="K139" s="8">
        <f t="shared" si="68"/>
        <v>9335</v>
      </c>
      <c r="M139" s="16">
        <v>0.87749999999999995</v>
      </c>
      <c r="O139" s="8">
        <f t="shared" si="69"/>
        <v>1.0763</v>
      </c>
      <c r="P139" s="24">
        <f t="shared" si="70"/>
        <v>0.53815789473684217</v>
      </c>
      <c r="U139" s="39">
        <f t="shared" si="71"/>
        <v>0.9335</v>
      </c>
      <c r="V139" s="8">
        <f t="shared" si="52"/>
        <v>0.87748999999999999</v>
      </c>
      <c r="W139" s="39">
        <f t="shared" si="53"/>
        <v>0.93389999999999995</v>
      </c>
      <c r="X139" s="8">
        <f t="shared" si="54"/>
        <v>0.73124369999999994</v>
      </c>
      <c r="Y139" s="39">
        <f t="shared" si="55"/>
        <v>0.9345</v>
      </c>
      <c r="Z139" s="8">
        <f t="shared" si="56"/>
        <v>0.58499699999999999</v>
      </c>
      <c r="AA139" s="8">
        <f t="shared" si="57"/>
        <v>0.9335</v>
      </c>
      <c r="AB139" s="8">
        <f t="shared" si="58"/>
        <v>0.438745</v>
      </c>
      <c r="AC139" s="8">
        <f t="shared" si="59"/>
        <v>0.93269999999999997</v>
      </c>
      <c r="AD139" s="8">
        <f t="shared" si="60"/>
        <v>0.36561840000000001</v>
      </c>
      <c r="AG139" s="8">
        <f t="shared" si="63"/>
        <v>0.79010000000000002</v>
      </c>
    </row>
    <row r="140" spans="1:33" x14ac:dyDescent="0.25">
      <c r="A140" s="8">
        <v>136</v>
      </c>
      <c r="B140" s="8">
        <v>2</v>
      </c>
      <c r="C140" s="8">
        <f t="shared" si="72"/>
        <v>20000000</v>
      </c>
      <c r="D140" s="8">
        <f t="shared" si="64"/>
        <v>50000000</v>
      </c>
      <c r="E140" s="8">
        <f t="shared" si="50"/>
        <v>5000000</v>
      </c>
      <c r="F140" s="8">
        <f t="shared" si="65"/>
        <v>6000000</v>
      </c>
      <c r="G140" s="10" t="str">
        <f t="shared" si="61"/>
        <v>[9312,9318,9309,9301]</v>
      </c>
      <c r="H140" s="8">
        <f t="shared" si="66"/>
        <v>9309</v>
      </c>
      <c r="I140" s="8">
        <f t="shared" si="67"/>
        <v>7836</v>
      </c>
      <c r="J140" s="8">
        <f t="shared" si="62"/>
        <v>10789</v>
      </c>
      <c r="K140" s="8">
        <f t="shared" si="68"/>
        <v>9309</v>
      </c>
      <c r="M140" s="16">
        <v>0.875</v>
      </c>
      <c r="O140" s="8">
        <f t="shared" si="69"/>
        <v>1.0789</v>
      </c>
      <c r="P140" s="24">
        <f t="shared" si="70"/>
        <v>0.53947368421052633</v>
      </c>
      <c r="U140" s="39">
        <f t="shared" si="71"/>
        <v>0.93089999999999995</v>
      </c>
      <c r="V140" s="8">
        <f t="shared" si="52"/>
        <v>0.87504599999999988</v>
      </c>
      <c r="W140" s="39">
        <f t="shared" si="53"/>
        <v>0.93120000000000003</v>
      </c>
      <c r="X140" s="8">
        <f t="shared" si="54"/>
        <v>0.72912960000000004</v>
      </c>
      <c r="Y140" s="39">
        <f t="shared" si="55"/>
        <v>0.93179999999999996</v>
      </c>
      <c r="Z140" s="8">
        <f t="shared" si="56"/>
        <v>0.58330680000000001</v>
      </c>
      <c r="AA140" s="8">
        <f t="shared" si="57"/>
        <v>0.93089999999999995</v>
      </c>
      <c r="AB140" s="8">
        <f t="shared" si="58"/>
        <v>0.43752299999999994</v>
      </c>
      <c r="AC140" s="8">
        <f t="shared" si="59"/>
        <v>0.93010000000000004</v>
      </c>
      <c r="AD140" s="8">
        <f t="shared" si="60"/>
        <v>0.36459920000000001</v>
      </c>
      <c r="AG140" s="8">
        <f t="shared" si="63"/>
        <v>0.78359999999999996</v>
      </c>
    </row>
    <row r="141" spans="1:33" x14ac:dyDescent="0.25">
      <c r="A141" s="8">
        <v>137</v>
      </c>
      <c r="B141" s="8">
        <v>2</v>
      </c>
      <c r="C141" s="8">
        <f t="shared" si="72"/>
        <v>20000000</v>
      </c>
      <c r="D141" s="8">
        <f t="shared" si="64"/>
        <v>50000000</v>
      </c>
      <c r="E141" s="8">
        <f t="shared" si="50"/>
        <v>6000000</v>
      </c>
      <c r="F141" s="8">
        <f t="shared" si="65"/>
        <v>7000000</v>
      </c>
      <c r="G141" s="10" t="str">
        <f t="shared" si="61"/>
        <v>[9286,9292,9282,9274]</v>
      </c>
      <c r="H141" s="8">
        <f t="shared" si="66"/>
        <v>9282</v>
      </c>
      <c r="I141" s="8">
        <f t="shared" si="67"/>
        <v>7771</v>
      </c>
      <c r="J141" s="8">
        <f t="shared" si="62"/>
        <v>10815.999999999998</v>
      </c>
      <c r="K141" s="8">
        <f t="shared" si="68"/>
        <v>9282</v>
      </c>
      <c r="M141" s="16">
        <v>0.87250000000000005</v>
      </c>
      <c r="O141" s="8">
        <f t="shared" si="69"/>
        <v>1.0815999999999999</v>
      </c>
      <c r="P141" s="24">
        <f t="shared" si="70"/>
        <v>0.54078947368421049</v>
      </c>
      <c r="U141" s="39">
        <f t="shared" si="71"/>
        <v>0.92820000000000003</v>
      </c>
      <c r="V141" s="8">
        <f t="shared" si="52"/>
        <v>0.87250799999999995</v>
      </c>
      <c r="W141" s="39">
        <f t="shared" si="53"/>
        <v>0.92859999999999998</v>
      </c>
      <c r="X141" s="8">
        <f t="shared" si="54"/>
        <v>0.72709380000000001</v>
      </c>
      <c r="Y141" s="39">
        <f t="shared" si="55"/>
        <v>0.92920000000000003</v>
      </c>
      <c r="Z141" s="8">
        <f t="shared" si="56"/>
        <v>0.58167920000000006</v>
      </c>
      <c r="AA141" s="8">
        <f t="shared" si="57"/>
        <v>0.92820000000000003</v>
      </c>
      <c r="AB141" s="8">
        <f t="shared" si="58"/>
        <v>0.43625399999999998</v>
      </c>
      <c r="AC141" s="8">
        <f t="shared" si="59"/>
        <v>0.9274</v>
      </c>
      <c r="AD141" s="8">
        <f t="shared" si="60"/>
        <v>0.3635408</v>
      </c>
      <c r="AG141" s="8">
        <f t="shared" si="63"/>
        <v>0.77710000000000001</v>
      </c>
    </row>
    <row r="142" spans="1:33" x14ac:dyDescent="0.25">
      <c r="A142" s="8">
        <v>138</v>
      </c>
      <c r="B142" s="8">
        <v>2</v>
      </c>
      <c r="C142" s="8">
        <f t="shared" si="72"/>
        <v>20000000</v>
      </c>
      <c r="D142" s="8">
        <f t="shared" si="64"/>
        <v>50000000</v>
      </c>
      <c r="E142" s="8">
        <f t="shared" si="50"/>
        <v>7000000</v>
      </c>
      <c r="F142" s="8">
        <f t="shared" si="65"/>
        <v>8000000</v>
      </c>
      <c r="G142" s="10" t="str">
        <f t="shared" si="61"/>
        <v>[9259,9265,9255,9247]</v>
      </c>
      <c r="H142" s="8">
        <f t="shared" si="66"/>
        <v>9255</v>
      </c>
      <c r="I142" s="8">
        <f t="shared" si="67"/>
        <v>7705.9999999999991</v>
      </c>
      <c r="J142" s="8">
        <f t="shared" si="62"/>
        <v>10842</v>
      </c>
      <c r="K142" s="8">
        <f t="shared" si="68"/>
        <v>9255</v>
      </c>
      <c r="M142" s="16">
        <v>0.87</v>
      </c>
      <c r="O142" s="8">
        <f t="shared" si="69"/>
        <v>1.0842000000000001</v>
      </c>
      <c r="P142" s="24">
        <f t="shared" si="70"/>
        <v>0.54210526315789476</v>
      </c>
      <c r="U142" s="39">
        <f t="shared" si="71"/>
        <v>0.92549999999999999</v>
      </c>
      <c r="V142" s="8">
        <f t="shared" ref="V142:V173" si="73">U142*0.94</f>
        <v>0.86996999999999991</v>
      </c>
      <c r="W142" s="39">
        <f t="shared" ref="W142:W173" si="74">ROUND($M142/(1.2*0.783),4)</f>
        <v>0.92589999999999995</v>
      </c>
      <c r="X142" s="8">
        <f t="shared" ref="X142:X173" si="75">W142*0.783</f>
        <v>0.7249797</v>
      </c>
      <c r="Y142" s="39">
        <f t="shared" ref="Y142:Y173" si="76">ROUND($M142/(1.5*0.626),4)</f>
        <v>0.92649999999999999</v>
      </c>
      <c r="Z142" s="8">
        <f t="shared" ref="Z142:Z173" si="77">Y142*0.626</f>
        <v>0.57998899999999998</v>
      </c>
      <c r="AA142" s="8">
        <f t="shared" ref="AA142:AA173" si="78">ROUND($M142/(2*0.47),4)</f>
        <v>0.92549999999999999</v>
      </c>
      <c r="AB142" s="8">
        <f t="shared" ref="AB142:AB173" si="79">AA142*0.47</f>
        <v>0.43498499999999996</v>
      </c>
      <c r="AC142" s="8">
        <f t="shared" ref="AC142:AC173" si="80">ROUND($M142/(2.4*0.392),4)</f>
        <v>0.92469999999999997</v>
      </c>
      <c r="AD142" s="8">
        <f t="shared" ref="AD142:AD173" si="81">AC142*0.392</f>
        <v>0.36248239999999998</v>
      </c>
      <c r="AG142" s="8">
        <f t="shared" si="63"/>
        <v>0.77059999999999995</v>
      </c>
    </row>
    <row r="143" spans="1:33" x14ac:dyDescent="0.25">
      <c r="A143" s="8">
        <v>139</v>
      </c>
      <c r="B143" s="8">
        <v>2</v>
      </c>
      <c r="C143" s="8">
        <f t="shared" si="72"/>
        <v>20000000</v>
      </c>
      <c r="D143" s="8">
        <f t="shared" si="64"/>
        <v>50000000</v>
      </c>
      <c r="E143" s="8">
        <f t="shared" si="50"/>
        <v>8000000</v>
      </c>
      <c r="F143" s="8">
        <f t="shared" si="65"/>
        <v>9000000</v>
      </c>
      <c r="G143" s="10" t="str">
        <f t="shared" si="61"/>
        <v>[9233,9239,9229,9221]</v>
      </c>
      <c r="H143" s="8">
        <f t="shared" si="66"/>
        <v>9229</v>
      </c>
      <c r="I143" s="8">
        <f t="shared" si="67"/>
        <v>7643</v>
      </c>
      <c r="J143" s="8">
        <f t="shared" si="62"/>
        <v>10868</v>
      </c>
      <c r="K143" s="8">
        <f t="shared" si="68"/>
        <v>9229</v>
      </c>
      <c r="M143" s="16">
        <v>0.86750000000000005</v>
      </c>
      <c r="O143" s="8">
        <f t="shared" si="69"/>
        <v>1.0868</v>
      </c>
      <c r="P143" s="24">
        <f t="shared" si="70"/>
        <v>0.54342105263157903</v>
      </c>
      <c r="U143" s="39">
        <f t="shared" si="71"/>
        <v>0.92290000000000005</v>
      </c>
      <c r="V143" s="8">
        <f t="shared" si="73"/>
        <v>0.86752600000000002</v>
      </c>
      <c r="W143" s="39">
        <f t="shared" si="74"/>
        <v>0.92330000000000001</v>
      </c>
      <c r="X143" s="8">
        <f t="shared" si="75"/>
        <v>0.72294390000000008</v>
      </c>
      <c r="Y143" s="39">
        <f t="shared" si="76"/>
        <v>0.92390000000000005</v>
      </c>
      <c r="Z143" s="8">
        <f t="shared" si="77"/>
        <v>0.57836140000000003</v>
      </c>
      <c r="AA143" s="8">
        <f t="shared" si="78"/>
        <v>0.92290000000000005</v>
      </c>
      <c r="AB143" s="8">
        <f t="shared" si="79"/>
        <v>0.43376300000000001</v>
      </c>
      <c r="AC143" s="8">
        <f t="shared" si="80"/>
        <v>0.92210000000000003</v>
      </c>
      <c r="AD143" s="8">
        <f t="shared" si="81"/>
        <v>0.36146320000000004</v>
      </c>
      <c r="AG143" s="8">
        <f t="shared" si="63"/>
        <v>0.76429999999999998</v>
      </c>
    </row>
    <row r="144" spans="1:33" x14ac:dyDescent="0.25">
      <c r="A144" s="8">
        <v>140</v>
      </c>
      <c r="B144" s="8">
        <v>2</v>
      </c>
      <c r="C144" s="8">
        <f t="shared" si="72"/>
        <v>20000000</v>
      </c>
      <c r="D144" s="8">
        <f t="shared" si="64"/>
        <v>50000000</v>
      </c>
      <c r="E144" s="8">
        <f t="shared" si="50"/>
        <v>9000000</v>
      </c>
      <c r="F144" s="8">
        <f t="shared" si="65"/>
        <v>10000000</v>
      </c>
      <c r="G144" s="10" t="str">
        <f t="shared" si="61"/>
        <v>[9206,9212,9202,9194]</v>
      </c>
      <c r="H144" s="8">
        <f t="shared" si="66"/>
        <v>9202</v>
      </c>
      <c r="I144" s="8">
        <f t="shared" si="67"/>
        <v>7579</v>
      </c>
      <c r="J144" s="8">
        <f t="shared" si="62"/>
        <v>10895</v>
      </c>
      <c r="K144" s="8">
        <f t="shared" si="68"/>
        <v>9202</v>
      </c>
      <c r="M144" s="16">
        <v>0.86499999999999999</v>
      </c>
      <c r="O144" s="8">
        <f t="shared" si="69"/>
        <v>1.0894999999999999</v>
      </c>
      <c r="P144" s="24">
        <f t="shared" si="70"/>
        <v>0.54473684210526319</v>
      </c>
      <c r="U144" s="39">
        <f t="shared" si="71"/>
        <v>0.92020000000000002</v>
      </c>
      <c r="V144" s="8">
        <f t="shared" si="73"/>
        <v>0.86498799999999998</v>
      </c>
      <c r="W144" s="39">
        <f t="shared" si="74"/>
        <v>0.92059999999999997</v>
      </c>
      <c r="X144" s="8">
        <f t="shared" si="75"/>
        <v>0.72082979999999997</v>
      </c>
      <c r="Y144" s="39">
        <f t="shared" si="76"/>
        <v>0.92120000000000002</v>
      </c>
      <c r="Z144" s="8">
        <f t="shared" si="77"/>
        <v>0.57667120000000005</v>
      </c>
      <c r="AA144" s="8">
        <f t="shared" si="78"/>
        <v>0.92020000000000002</v>
      </c>
      <c r="AB144" s="8">
        <f t="shared" si="79"/>
        <v>0.43249399999999999</v>
      </c>
      <c r="AC144" s="8">
        <f t="shared" si="80"/>
        <v>0.9194</v>
      </c>
      <c r="AD144" s="8">
        <f t="shared" si="81"/>
        <v>0.36040480000000003</v>
      </c>
      <c r="AG144" s="8">
        <f t="shared" si="63"/>
        <v>0.75790000000000002</v>
      </c>
    </row>
    <row r="145" spans="1:33" x14ac:dyDescent="0.25">
      <c r="A145" s="8">
        <v>141</v>
      </c>
      <c r="B145" s="8">
        <v>2</v>
      </c>
      <c r="C145" s="8">
        <f t="shared" si="72"/>
        <v>20000000</v>
      </c>
      <c r="D145" s="8">
        <f t="shared" si="64"/>
        <v>50000000</v>
      </c>
      <c r="E145" s="8">
        <f t="shared" si="50"/>
        <v>10000000</v>
      </c>
      <c r="F145" s="8">
        <f t="shared" si="65"/>
        <v>11000000</v>
      </c>
      <c r="G145" s="10" t="str">
        <f t="shared" si="61"/>
        <v>[9179,9185,9176,9168]</v>
      </c>
      <c r="H145" s="8">
        <f t="shared" si="66"/>
        <v>9176</v>
      </c>
      <c r="I145" s="8">
        <f t="shared" si="67"/>
        <v>7516.0000000000009</v>
      </c>
      <c r="J145" s="8">
        <f t="shared" si="62"/>
        <v>10921</v>
      </c>
      <c r="K145" s="8">
        <f t="shared" si="68"/>
        <v>9176</v>
      </c>
      <c r="M145" s="16">
        <v>0.86250000000000004</v>
      </c>
      <c r="O145" s="8">
        <f t="shared" si="69"/>
        <v>1.0921000000000001</v>
      </c>
      <c r="P145" s="24">
        <f t="shared" si="70"/>
        <v>0.54605263157894735</v>
      </c>
      <c r="U145" s="39">
        <f t="shared" si="71"/>
        <v>0.91759999999999997</v>
      </c>
      <c r="V145" s="8">
        <f t="shared" si="73"/>
        <v>0.86254399999999998</v>
      </c>
      <c r="W145" s="39">
        <f t="shared" si="74"/>
        <v>0.91790000000000005</v>
      </c>
      <c r="X145" s="8">
        <f t="shared" si="75"/>
        <v>0.71871570000000007</v>
      </c>
      <c r="Y145" s="39">
        <f t="shared" si="76"/>
        <v>0.91849999999999998</v>
      </c>
      <c r="Z145" s="8">
        <f t="shared" si="77"/>
        <v>0.57498099999999996</v>
      </c>
      <c r="AA145" s="8">
        <f t="shared" si="78"/>
        <v>0.91759999999999997</v>
      </c>
      <c r="AB145" s="8">
        <f t="shared" si="79"/>
        <v>0.43127199999999999</v>
      </c>
      <c r="AC145" s="8">
        <f t="shared" si="80"/>
        <v>0.91679999999999995</v>
      </c>
      <c r="AD145" s="8">
        <f t="shared" si="81"/>
        <v>0.35938559999999997</v>
      </c>
      <c r="AG145" s="8">
        <f t="shared" si="63"/>
        <v>0.75160000000000005</v>
      </c>
    </row>
    <row r="146" spans="1:33" x14ac:dyDescent="0.25">
      <c r="A146" s="8">
        <v>142</v>
      </c>
      <c r="B146" s="8">
        <v>2</v>
      </c>
      <c r="C146" s="8">
        <f t="shared" si="72"/>
        <v>20000000</v>
      </c>
      <c r="D146" s="8">
        <f t="shared" si="64"/>
        <v>50000000</v>
      </c>
      <c r="E146" s="8">
        <f t="shared" si="50"/>
        <v>11000000</v>
      </c>
      <c r="F146" s="8">
        <f t="shared" si="65"/>
        <v>12000000</v>
      </c>
      <c r="G146" s="10" t="str">
        <f t="shared" si="61"/>
        <v>[9153,9159,9149,9141]</v>
      </c>
      <c r="H146" s="8">
        <f t="shared" si="66"/>
        <v>9149</v>
      </c>
      <c r="I146" s="8">
        <f t="shared" si="67"/>
        <v>7453</v>
      </c>
      <c r="J146" s="8">
        <f t="shared" si="62"/>
        <v>10947</v>
      </c>
      <c r="K146" s="8">
        <f t="shared" si="68"/>
        <v>9149</v>
      </c>
      <c r="M146" s="16">
        <v>0.86000000000000099</v>
      </c>
      <c r="O146" s="8">
        <f t="shared" si="69"/>
        <v>1.0947</v>
      </c>
      <c r="P146" s="24">
        <f t="shared" si="70"/>
        <v>0.54736842105263106</v>
      </c>
      <c r="U146" s="39">
        <f t="shared" si="71"/>
        <v>0.91490000000000005</v>
      </c>
      <c r="V146" s="8">
        <f t="shared" si="73"/>
        <v>0.86000600000000005</v>
      </c>
      <c r="W146" s="39">
        <f t="shared" si="74"/>
        <v>0.9153</v>
      </c>
      <c r="X146" s="8">
        <f t="shared" si="75"/>
        <v>0.71667990000000004</v>
      </c>
      <c r="Y146" s="39">
        <f t="shared" si="76"/>
        <v>0.91590000000000005</v>
      </c>
      <c r="Z146" s="8">
        <f t="shared" si="77"/>
        <v>0.57335340000000001</v>
      </c>
      <c r="AA146" s="8">
        <f t="shared" si="78"/>
        <v>0.91490000000000005</v>
      </c>
      <c r="AB146" s="8">
        <f t="shared" si="79"/>
        <v>0.43000300000000002</v>
      </c>
      <c r="AC146" s="8">
        <f t="shared" si="80"/>
        <v>0.91410000000000002</v>
      </c>
      <c r="AD146" s="8">
        <f t="shared" si="81"/>
        <v>0.35832720000000001</v>
      </c>
      <c r="AG146" s="8">
        <f t="shared" si="63"/>
        <v>0.74529999999999996</v>
      </c>
    </row>
    <row r="147" spans="1:33" x14ac:dyDescent="0.25">
      <c r="A147" s="8">
        <v>143</v>
      </c>
      <c r="B147" s="8">
        <v>2</v>
      </c>
      <c r="C147" s="8">
        <f t="shared" si="72"/>
        <v>20000000</v>
      </c>
      <c r="D147" s="8">
        <f t="shared" si="64"/>
        <v>50000000</v>
      </c>
      <c r="E147" s="8">
        <f t="shared" si="50"/>
        <v>12000000</v>
      </c>
      <c r="F147" s="8">
        <f t="shared" si="65"/>
        <v>13000000</v>
      </c>
      <c r="G147" s="10" t="str">
        <f t="shared" si="61"/>
        <v>[9126,9132,9122,9115]</v>
      </c>
      <c r="H147" s="8">
        <f t="shared" si="66"/>
        <v>9122</v>
      </c>
      <c r="I147" s="8">
        <f t="shared" si="67"/>
        <v>7391</v>
      </c>
      <c r="J147" s="8">
        <f t="shared" si="62"/>
        <v>10974</v>
      </c>
      <c r="K147" s="8">
        <f t="shared" si="68"/>
        <v>9122</v>
      </c>
      <c r="M147" s="16">
        <v>0.85750000000000104</v>
      </c>
      <c r="O147" s="8">
        <f t="shared" si="69"/>
        <v>1.0973999999999999</v>
      </c>
      <c r="P147" s="24">
        <f t="shared" si="70"/>
        <v>0.54868421052631522</v>
      </c>
      <c r="U147" s="39">
        <f t="shared" si="71"/>
        <v>0.91220000000000001</v>
      </c>
      <c r="V147" s="8">
        <f t="shared" si="73"/>
        <v>0.85746800000000001</v>
      </c>
      <c r="W147" s="39">
        <f t="shared" si="74"/>
        <v>0.91259999999999997</v>
      </c>
      <c r="X147" s="8">
        <f t="shared" si="75"/>
        <v>0.71456580000000003</v>
      </c>
      <c r="Y147" s="39">
        <f t="shared" si="76"/>
        <v>0.91320000000000001</v>
      </c>
      <c r="Z147" s="8">
        <f t="shared" si="77"/>
        <v>0.57166320000000004</v>
      </c>
      <c r="AA147" s="8">
        <f t="shared" si="78"/>
        <v>0.91220000000000001</v>
      </c>
      <c r="AB147" s="8">
        <f t="shared" si="79"/>
        <v>0.428734</v>
      </c>
      <c r="AC147" s="8">
        <f t="shared" si="80"/>
        <v>0.91149999999999998</v>
      </c>
      <c r="AD147" s="8">
        <f t="shared" si="81"/>
        <v>0.35730800000000001</v>
      </c>
      <c r="AG147" s="8">
        <f t="shared" si="63"/>
        <v>0.73909999999999998</v>
      </c>
    </row>
    <row r="148" spans="1:33" x14ac:dyDescent="0.25">
      <c r="A148" s="8">
        <v>144</v>
      </c>
      <c r="B148" s="8">
        <v>2</v>
      </c>
      <c r="C148" s="8">
        <f t="shared" si="72"/>
        <v>20000000</v>
      </c>
      <c r="D148" s="8">
        <f t="shared" si="64"/>
        <v>50000000</v>
      </c>
      <c r="E148" s="8">
        <f t="shared" si="50"/>
        <v>13000000</v>
      </c>
      <c r="F148" s="8">
        <f t="shared" si="65"/>
        <v>14000000</v>
      </c>
      <c r="G148" s="10" t="str">
        <f t="shared" si="61"/>
        <v>[9100,9105,9096,9088]</v>
      </c>
      <c r="H148" s="8">
        <f t="shared" si="66"/>
        <v>9096</v>
      </c>
      <c r="I148" s="8">
        <f t="shared" si="67"/>
        <v>7329</v>
      </c>
      <c r="J148" s="8">
        <f t="shared" si="62"/>
        <v>11000</v>
      </c>
      <c r="K148" s="8">
        <f t="shared" si="68"/>
        <v>9096</v>
      </c>
      <c r="M148" s="16">
        <v>0.85500000000000098</v>
      </c>
      <c r="O148" s="8">
        <f t="shared" si="69"/>
        <v>1.1000000000000001</v>
      </c>
      <c r="P148" s="24">
        <f t="shared" si="70"/>
        <v>0.54999999999999949</v>
      </c>
      <c r="U148" s="39">
        <f t="shared" si="71"/>
        <v>0.90959999999999996</v>
      </c>
      <c r="V148" s="8">
        <f t="shared" si="73"/>
        <v>0.8550239999999999</v>
      </c>
      <c r="W148" s="39">
        <f t="shared" si="74"/>
        <v>0.91</v>
      </c>
      <c r="X148" s="8">
        <f t="shared" si="75"/>
        <v>0.71253</v>
      </c>
      <c r="Y148" s="39">
        <f t="shared" si="76"/>
        <v>0.91049999999999998</v>
      </c>
      <c r="Z148" s="8">
        <f t="shared" si="77"/>
        <v>0.56997299999999995</v>
      </c>
      <c r="AA148" s="8">
        <f t="shared" si="78"/>
        <v>0.90959999999999996</v>
      </c>
      <c r="AB148" s="8">
        <f t="shared" si="79"/>
        <v>0.42751199999999995</v>
      </c>
      <c r="AC148" s="8">
        <f t="shared" si="80"/>
        <v>0.90880000000000005</v>
      </c>
      <c r="AD148" s="8">
        <f t="shared" si="81"/>
        <v>0.35624960000000006</v>
      </c>
      <c r="AG148" s="8">
        <f t="shared" si="63"/>
        <v>0.7329</v>
      </c>
    </row>
    <row r="149" spans="1:33" x14ac:dyDescent="0.25">
      <c r="A149" s="8">
        <v>145</v>
      </c>
      <c r="B149" s="8">
        <v>2</v>
      </c>
      <c r="C149" s="8">
        <f t="shared" si="72"/>
        <v>20000000</v>
      </c>
      <c r="D149" s="8">
        <f t="shared" si="64"/>
        <v>50000000</v>
      </c>
      <c r="E149" s="8">
        <f t="shared" si="50"/>
        <v>14000000</v>
      </c>
      <c r="F149" s="8">
        <f t="shared" si="65"/>
        <v>15000000</v>
      </c>
      <c r="G149" s="10" t="str">
        <f t="shared" si="61"/>
        <v>[9073,9079,9069,9061]</v>
      </c>
      <c r="H149" s="8">
        <f t="shared" si="66"/>
        <v>9069</v>
      </c>
      <c r="I149" s="8">
        <f t="shared" si="67"/>
        <v>7267</v>
      </c>
      <c r="J149" s="8">
        <f t="shared" si="62"/>
        <v>11026</v>
      </c>
      <c r="K149" s="8">
        <f t="shared" si="68"/>
        <v>9069</v>
      </c>
      <c r="M149" s="16">
        <v>0.85250000000000103</v>
      </c>
      <c r="O149" s="8">
        <f t="shared" si="69"/>
        <v>1.1026</v>
      </c>
      <c r="P149" s="24">
        <f t="shared" si="70"/>
        <v>0.55131578947368376</v>
      </c>
      <c r="U149" s="39">
        <f t="shared" si="71"/>
        <v>0.90690000000000004</v>
      </c>
      <c r="V149" s="8">
        <f t="shared" si="73"/>
        <v>0.85248599999999997</v>
      </c>
      <c r="W149" s="39">
        <f t="shared" si="74"/>
        <v>0.9073</v>
      </c>
      <c r="X149" s="8">
        <f t="shared" si="75"/>
        <v>0.71041589999999999</v>
      </c>
      <c r="Y149" s="39">
        <f t="shared" si="76"/>
        <v>0.90790000000000004</v>
      </c>
      <c r="Z149" s="8">
        <f t="shared" si="77"/>
        <v>0.5683454</v>
      </c>
      <c r="AA149" s="8">
        <f t="shared" si="78"/>
        <v>0.90690000000000004</v>
      </c>
      <c r="AB149" s="8">
        <f t="shared" si="79"/>
        <v>0.42624299999999998</v>
      </c>
      <c r="AC149" s="8">
        <f t="shared" si="80"/>
        <v>0.90610000000000002</v>
      </c>
      <c r="AD149" s="8">
        <f t="shared" si="81"/>
        <v>0.35519120000000004</v>
      </c>
      <c r="AG149" s="8">
        <f t="shared" si="63"/>
        <v>0.72670000000000001</v>
      </c>
    </row>
    <row r="150" spans="1:33" x14ac:dyDescent="0.25">
      <c r="A150" s="8">
        <v>146</v>
      </c>
      <c r="B150" s="8">
        <v>2</v>
      </c>
      <c r="C150" s="8">
        <f t="shared" si="72"/>
        <v>20000000</v>
      </c>
      <c r="D150" s="8">
        <f t="shared" si="64"/>
        <v>50000000</v>
      </c>
      <c r="E150" s="8">
        <f t="shared" si="50"/>
        <v>15000000</v>
      </c>
      <c r="F150" s="8">
        <f t="shared" si="65"/>
        <v>16000000</v>
      </c>
      <c r="G150" s="10" t="str">
        <f t="shared" si="61"/>
        <v>[9046,9052,9043,9035]</v>
      </c>
      <c r="H150" s="8">
        <f t="shared" si="66"/>
        <v>9043</v>
      </c>
      <c r="I150" s="8">
        <f t="shared" si="67"/>
        <v>7206</v>
      </c>
      <c r="J150" s="8">
        <f t="shared" si="62"/>
        <v>11053</v>
      </c>
      <c r="K150" s="8">
        <f t="shared" si="68"/>
        <v>9043</v>
      </c>
      <c r="M150" s="16">
        <v>0.85000000000000098</v>
      </c>
      <c r="O150" s="8">
        <f t="shared" si="69"/>
        <v>1.1052999999999999</v>
      </c>
      <c r="P150" s="24">
        <f t="shared" si="70"/>
        <v>0.55263157894736792</v>
      </c>
      <c r="U150" s="39">
        <f t="shared" si="71"/>
        <v>0.90429999999999999</v>
      </c>
      <c r="V150" s="8">
        <f t="shared" si="73"/>
        <v>0.85004199999999996</v>
      </c>
      <c r="W150" s="39">
        <f t="shared" si="74"/>
        <v>0.90459999999999996</v>
      </c>
      <c r="X150" s="8">
        <f t="shared" si="75"/>
        <v>0.70830179999999998</v>
      </c>
      <c r="Y150" s="39">
        <f t="shared" si="76"/>
        <v>0.9052</v>
      </c>
      <c r="Z150" s="8">
        <f t="shared" si="77"/>
        <v>0.56665520000000003</v>
      </c>
      <c r="AA150" s="8">
        <f t="shared" si="78"/>
        <v>0.90429999999999999</v>
      </c>
      <c r="AB150" s="8">
        <f t="shared" si="79"/>
        <v>0.42502099999999998</v>
      </c>
      <c r="AC150" s="8">
        <f t="shared" si="80"/>
        <v>0.90349999999999997</v>
      </c>
      <c r="AD150" s="8">
        <f t="shared" si="81"/>
        <v>0.35417199999999999</v>
      </c>
      <c r="AG150" s="8">
        <f t="shared" si="63"/>
        <v>0.72060000000000002</v>
      </c>
    </row>
    <row r="151" spans="1:33" x14ac:dyDescent="0.25">
      <c r="A151" s="8">
        <v>147</v>
      </c>
      <c r="B151" s="8">
        <v>2</v>
      </c>
      <c r="C151" s="8">
        <f t="shared" si="72"/>
        <v>20000000</v>
      </c>
      <c r="D151" s="8">
        <f t="shared" si="64"/>
        <v>50000000</v>
      </c>
      <c r="E151" s="8">
        <f t="shared" si="50"/>
        <v>16000000</v>
      </c>
      <c r="F151" s="8">
        <f t="shared" si="65"/>
        <v>17000000</v>
      </c>
      <c r="G151" s="10" t="str">
        <f t="shared" si="61"/>
        <v>[9020,9026,9016,9008]</v>
      </c>
      <c r="H151" s="8">
        <f t="shared" si="66"/>
        <v>9016</v>
      </c>
      <c r="I151" s="8">
        <f t="shared" si="67"/>
        <v>7146</v>
      </c>
      <c r="J151" s="8">
        <f t="shared" si="62"/>
        <v>11079.000000000002</v>
      </c>
      <c r="K151" s="8">
        <f t="shared" si="68"/>
        <v>9016</v>
      </c>
      <c r="M151" s="16">
        <v>0.84750000000000103</v>
      </c>
      <c r="O151" s="8">
        <f t="shared" si="69"/>
        <v>1.1079000000000001</v>
      </c>
      <c r="P151" s="24">
        <f t="shared" si="70"/>
        <v>0.55394736842105208</v>
      </c>
      <c r="U151" s="39">
        <f t="shared" si="71"/>
        <v>0.90159999999999996</v>
      </c>
      <c r="V151" s="8">
        <f t="shared" si="73"/>
        <v>0.84750399999999992</v>
      </c>
      <c r="W151" s="39">
        <f t="shared" si="74"/>
        <v>0.90200000000000002</v>
      </c>
      <c r="X151" s="8">
        <f t="shared" si="75"/>
        <v>0.70626600000000006</v>
      </c>
      <c r="Y151" s="39">
        <f t="shared" si="76"/>
        <v>0.90259999999999996</v>
      </c>
      <c r="Z151" s="8">
        <f t="shared" si="77"/>
        <v>0.56502759999999996</v>
      </c>
      <c r="AA151" s="8">
        <f t="shared" si="78"/>
        <v>0.90159999999999996</v>
      </c>
      <c r="AB151" s="8">
        <f t="shared" si="79"/>
        <v>0.42375199999999996</v>
      </c>
      <c r="AC151" s="8">
        <f t="shared" si="80"/>
        <v>0.90080000000000005</v>
      </c>
      <c r="AD151" s="8">
        <f t="shared" si="81"/>
        <v>0.35311360000000003</v>
      </c>
      <c r="AG151" s="8">
        <f t="shared" si="63"/>
        <v>0.71460000000000001</v>
      </c>
    </row>
    <row r="152" spans="1:33" x14ac:dyDescent="0.25">
      <c r="A152" s="8">
        <v>148</v>
      </c>
      <c r="B152" s="8">
        <v>2</v>
      </c>
      <c r="C152" s="8">
        <f t="shared" si="72"/>
        <v>20000000</v>
      </c>
      <c r="D152" s="8">
        <f t="shared" si="64"/>
        <v>50000000</v>
      </c>
      <c r="E152" s="8">
        <f t="shared" si="50"/>
        <v>17000000</v>
      </c>
      <c r="F152" s="8">
        <f t="shared" si="65"/>
        <v>18000000</v>
      </c>
      <c r="G152" s="10" t="str">
        <f t="shared" si="61"/>
        <v>[8993,8999,8989,8982]</v>
      </c>
      <c r="H152" s="8">
        <f t="shared" si="66"/>
        <v>8989</v>
      </c>
      <c r="I152" s="8">
        <f t="shared" si="67"/>
        <v>7085</v>
      </c>
      <c r="J152" s="8">
        <f t="shared" si="62"/>
        <v>11105</v>
      </c>
      <c r="K152" s="8">
        <f t="shared" si="68"/>
        <v>8989</v>
      </c>
      <c r="M152" s="16">
        <v>0.84500000000000097</v>
      </c>
      <c r="O152" s="8">
        <f t="shared" si="69"/>
        <v>1.1105</v>
      </c>
      <c r="P152" s="24">
        <f t="shared" si="70"/>
        <v>0.55526315789473624</v>
      </c>
      <c r="U152" s="39">
        <f t="shared" si="71"/>
        <v>0.89890000000000003</v>
      </c>
      <c r="V152" s="8">
        <f t="shared" si="73"/>
        <v>0.84496599999999999</v>
      </c>
      <c r="W152" s="39">
        <f t="shared" si="74"/>
        <v>0.89929999999999999</v>
      </c>
      <c r="X152" s="8">
        <f t="shared" si="75"/>
        <v>0.70415190000000005</v>
      </c>
      <c r="Y152" s="39">
        <f t="shared" si="76"/>
        <v>0.89990000000000003</v>
      </c>
      <c r="Z152" s="8">
        <f t="shared" si="77"/>
        <v>0.56333739999999999</v>
      </c>
      <c r="AA152" s="8">
        <f t="shared" si="78"/>
        <v>0.89890000000000003</v>
      </c>
      <c r="AB152" s="8">
        <f t="shared" si="79"/>
        <v>0.422483</v>
      </c>
      <c r="AC152" s="8">
        <f t="shared" si="80"/>
        <v>0.8982</v>
      </c>
      <c r="AD152" s="8">
        <f t="shared" si="81"/>
        <v>0.35209440000000003</v>
      </c>
      <c r="AG152" s="8">
        <f t="shared" si="63"/>
        <v>0.70850000000000002</v>
      </c>
    </row>
    <row r="153" spans="1:33" x14ac:dyDescent="0.25">
      <c r="A153" s="8">
        <v>149</v>
      </c>
      <c r="B153" s="8">
        <v>2</v>
      </c>
      <c r="C153" s="8">
        <f t="shared" si="72"/>
        <v>20000000</v>
      </c>
      <c r="D153" s="8">
        <f t="shared" si="64"/>
        <v>50000000</v>
      </c>
      <c r="E153" s="8">
        <f t="shared" si="50"/>
        <v>18000000</v>
      </c>
      <c r="F153" s="8">
        <f t="shared" si="65"/>
        <v>19000000</v>
      </c>
      <c r="G153" s="10" t="str">
        <f t="shared" si="61"/>
        <v>[8967,8972,8963,8955]</v>
      </c>
      <c r="H153" s="8">
        <f t="shared" si="66"/>
        <v>8963</v>
      </c>
      <c r="I153" s="8">
        <f t="shared" si="67"/>
        <v>7025</v>
      </c>
      <c r="J153" s="8">
        <f t="shared" si="62"/>
        <v>11132</v>
      </c>
      <c r="K153" s="8">
        <f t="shared" si="68"/>
        <v>8963</v>
      </c>
      <c r="M153" s="16">
        <v>0.84250000000000103</v>
      </c>
      <c r="O153" s="8">
        <f t="shared" si="69"/>
        <v>1.1132</v>
      </c>
      <c r="P153" s="24">
        <f t="shared" si="70"/>
        <v>0.55657894736842051</v>
      </c>
      <c r="U153" s="39">
        <f t="shared" si="71"/>
        <v>0.89629999999999999</v>
      </c>
      <c r="V153" s="8">
        <f t="shared" si="73"/>
        <v>0.84252199999999999</v>
      </c>
      <c r="W153" s="39">
        <f t="shared" si="74"/>
        <v>0.89670000000000005</v>
      </c>
      <c r="X153" s="8">
        <f t="shared" si="75"/>
        <v>0.70211610000000002</v>
      </c>
      <c r="Y153" s="39">
        <f t="shared" si="76"/>
        <v>0.8972</v>
      </c>
      <c r="Z153" s="8">
        <f t="shared" si="77"/>
        <v>0.56164720000000001</v>
      </c>
      <c r="AA153" s="8">
        <f t="shared" si="78"/>
        <v>0.89629999999999999</v>
      </c>
      <c r="AB153" s="8">
        <f t="shared" si="79"/>
        <v>0.421261</v>
      </c>
      <c r="AC153" s="8">
        <f t="shared" si="80"/>
        <v>0.89549999999999996</v>
      </c>
      <c r="AD153" s="8">
        <f t="shared" si="81"/>
        <v>0.35103600000000001</v>
      </c>
      <c r="AG153" s="8">
        <f t="shared" si="63"/>
        <v>0.70250000000000001</v>
      </c>
    </row>
    <row r="154" spans="1:33" x14ac:dyDescent="0.25">
      <c r="A154" s="8">
        <v>150</v>
      </c>
      <c r="B154" s="8">
        <v>2</v>
      </c>
      <c r="C154" s="8">
        <f t="shared" si="72"/>
        <v>20000000</v>
      </c>
      <c r="D154" s="8">
        <f t="shared" si="64"/>
        <v>50000000</v>
      </c>
      <c r="E154" s="8">
        <f t="shared" si="50"/>
        <v>19000000</v>
      </c>
      <c r="F154" s="8">
        <f t="shared" si="65"/>
        <v>20000000</v>
      </c>
      <c r="G154" s="10" t="str">
        <f t="shared" si="61"/>
        <v>[8940,8946,8936,8929]</v>
      </c>
      <c r="H154" s="8">
        <f t="shared" si="66"/>
        <v>8936</v>
      </c>
      <c r="I154" s="8">
        <f t="shared" si="67"/>
        <v>6966</v>
      </c>
      <c r="J154" s="8">
        <f t="shared" si="62"/>
        <v>11157.999999999998</v>
      </c>
      <c r="K154" s="8">
        <f t="shared" si="68"/>
        <v>8936</v>
      </c>
      <c r="M154" s="16">
        <v>0.84000000000000097</v>
      </c>
      <c r="O154" s="8">
        <f t="shared" si="69"/>
        <v>1.1157999999999999</v>
      </c>
      <c r="P154" s="24">
        <f t="shared" si="70"/>
        <v>0.55789473684210478</v>
      </c>
      <c r="U154" s="39">
        <f t="shared" si="71"/>
        <v>0.89359999999999995</v>
      </c>
      <c r="V154" s="8">
        <f t="shared" si="73"/>
        <v>0.83998399999999995</v>
      </c>
      <c r="W154" s="39">
        <f t="shared" si="74"/>
        <v>0.89400000000000002</v>
      </c>
      <c r="X154" s="8">
        <f t="shared" si="75"/>
        <v>0.70000200000000001</v>
      </c>
      <c r="Y154" s="39">
        <f t="shared" si="76"/>
        <v>0.89459999999999995</v>
      </c>
      <c r="Z154" s="8">
        <f t="shared" si="77"/>
        <v>0.56001959999999995</v>
      </c>
      <c r="AA154" s="8">
        <f t="shared" si="78"/>
        <v>0.89359999999999995</v>
      </c>
      <c r="AB154" s="8">
        <f t="shared" si="79"/>
        <v>0.41999199999999998</v>
      </c>
      <c r="AC154" s="8">
        <f t="shared" si="80"/>
        <v>0.89290000000000003</v>
      </c>
      <c r="AD154" s="8">
        <f t="shared" si="81"/>
        <v>0.35001680000000002</v>
      </c>
      <c r="AG154" s="8">
        <f t="shared" si="63"/>
        <v>0.6966</v>
      </c>
    </row>
    <row r="155" spans="1:33" x14ac:dyDescent="0.25">
      <c r="A155" s="8">
        <v>151</v>
      </c>
      <c r="B155" s="8">
        <v>2</v>
      </c>
      <c r="C155" s="8">
        <f t="shared" si="72"/>
        <v>20000000</v>
      </c>
      <c r="D155" s="8">
        <f t="shared" si="64"/>
        <v>50000000</v>
      </c>
      <c r="E155" s="8">
        <f t="shared" si="50"/>
        <v>20000000</v>
      </c>
      <c r="F155" s="8">
        <f t="shared" si="65"/>
        <v>21000000</v>
      </c>
      <c r="G155" s="10" t="str">
        <f t="shared" si="61"/>
        <v>[8913,8919,8910,8902]</v>
      </c>
      <c r="H155" s="8">
        <f t="shared" si="66"/>
        <v>8910</v>
      </c>
      <c r="I155" s="8">
        <f t="shared" si="67"/>
        <v>6906</v>
      </c>
      <c r="J155" s="8">
        <f t="shared" si="62"/>
        <v>11184</v>
      </c>
      <c r="K155" s="8">
        <f t="shared" si="68"/>
        <v>8910</v>
      </c>
      <c r="M155" s="16">
        <v>0.83750000000000102</v>
      </c>
      <c r="O155" s="8">
        <f t="shared" si="69"/>
        <v>1.1184000000000001</v>
      </c>
      <c r="P155" s="24">
        <f t="shared" si="70"/>
        <v>0.55921052631578894</v>
      </c>
      <c r="U155" s="39">
        <f t="shared" si="71"/>
        <v>0.89100000000000001</v>
      </c>
      <c r="V155" s="8">
        <f t="shared" si="73"/>
        <v>0.83753999999999995</v>
      </c>
      <c r="W155" s="39">
        <f t="shared" si="74"/>
        <v>0.89129999999999998</v>
      </c>
      <c r="X155" s="8">
        <f t="shared" si="75"/>
        <v>0.69788790000000001</v>
      </c>
      <c r="Y155" s="39">
        <f t="shared" si="76"/>
        <v>0.89190000000000003</v>
      </c>
      <c r="Z155" s="8">
        <f t="shared" si="77"/>
        <v>0.55832939999999998</v>
      </c>
      <c r="AA155" s="8">
        <f t="shared" si="78"/>
        <v>0.89100000000000001</v>
      </c>
      <c r="AB155" s="8">
        <f t="shared" si="79"/>
        <v>0.41876999999999998</v>
      </c>
      <c r="AC155" s="8">
        <f t="shared" si="80"/>
        <v>0.89019999999999999</v>
      </c>
      <c r="AD155" s="8">
        <f t="shared" si="81"/>
        <v>0.3489584</v>
      </c>
      <c r="AG155" s="8">
        <f t="shared" si="63"/>
        <v>0.69059999999999999</v>
      </c>
    </row>
    <row r="156" spans="1:33" x14ac:dyDescent="0.25">
      <c r="A156" s="8">
        <v>152</v>
      </c>
      <c r="B156" s="8">
        <v>2</v>
      </c>
      <c r="C156" s="8">
        <f t="shared" si="72"/>
        <v>20000000</v>
      </c>
      <c r="D156" s="8">
        <f t="shared" si="64"/>
        <v>50000000</v>
      </c>
      <c r="E156" s="8">
        <f t="shared" si="50"/>
        <v>21000000</v>
      </c>
      <c r="F156" s="8">
        <f t="shared" si="65"/>
        <v>22000000</v>
      </c>
      <c r="G156" s="10" t="str">
        <f t="shared" si="61"/>
        <v>[8887,8892,8883,8875]</v>
      </c>
      <c r="H156" s="8">
        <f t="shared" si="66"/>
        <v>8883</v>
      </c>
      <c r="I156" s="8">
        <f t="shared" si="67"/>
        <v>6848</v>
      </c>
      <c r="J156" s="8">
        <f t="shared" si="62"/>
        <v>11211</v>
      </c>
      <c r="K156" s="8">
        <f t="shared" si="68"/>
        <v>8883</v>
      </c>
      <c r="M156" s="16">
        <v>0.83500000000000096</v>
      </c>
      <c r="O156" s="8">
        <f t="shared" si="69"/>
        <v>1.1211</v>
      </c>
      <c r="P156" s="24">
        <f t="shared" si="70"/>
        <v>0.5605263157894731</v>
      </c>
      <c r="U156" s="39">
        <f t="shared" si="71"/>
        <v>0.88829999999999998</v>
      </c>
      <c r="V156" s="8">
        <f t="shared" si="73"/>
        <v>0.83500199999999991</v>
      </c>
      <c r="W156" s="39">
        <f t="shared" si="74"/>
        <v>0.88870000000000005</v>
      </c>
      <c r="X156" s="8">
        <f t="shared" si="75"/>
        <v>0.69585210000000008</v>
      </c>
      <c r="Y156" s="39">
        <f t="shared" si="76"/>
        <v>0.88919999999999999</v>
      </c>
      <c r="Z156" s="8">
        <f t="shared" si="77"/>
        <v>0.5566392</v>
      </c>
      <c r="AA156" s="8">
        <f t="shared" si="78"/>
        <v>0.88829999999999998</v>
      </c>
      <c r="AB156" s="8">
        <f t="shared" si="79"/>
        <v>0.41750099999999996</v>
      </c>
      <c r="AC156" s="8">
        <f t="shared" si="80"/>
        <v>0.88749999999999996</v>
      </c>
      <c r="AD156" s="8">
        <f t="shared" si="81"/>
        <v>0.34789999999999999</v>
      </c>
      <c r="AG156" s="8">
        <f t="shared" si="63"/>
        <v>0.68479999999999996</v>
      </c>
    </row>
    <row r="157" spans="1:33" x14ac:dyDescent="0.25">
      <c r="A157" s="8">
        <v>153</v>
      </c>
      <c r="B157" s="8">
        <v>2</v>
      </c>
      <c r="C157" s="8">
        <f t="shared" si="72"/>
        <v>20000000</v>
      </c>
      <c r="D157" s="8">
        <f t="shared" si="64"/>
        <v>50000000</v>
      </c>
      <c r="E157" s="8">
        <f t="shared" si="50"/>
        <v>22000000</v>
      </c>
      <c r="F157" s="8">
        <f t="shared" si="65"/>
        <v>23000000</v>
      </c>
      <c r="G157" s="10" t="str">
        <f t="shared" si="61"/>
        <v>[8860,8866,8856,8849]</v>
      </c>
      <c r="H157" s="8">
        <f t="shared" si="66"/>
        <v>8856</v>
      </c>
      <c r="I157" s="8">
        <f t="shared" si="67"/>
        <v>6788.9999999999991</v>
      </c>
      <c r="J157" s="8">
        <f t="shared" si="62"/>
        <v>11237</v>
      </c>
      <c r="K157" s="8">
        <f t="shared" si="68"/>
        <v>8856</v>
      </c>
      <c r="M157" s="16">
        <v>0.83250000000000102</v>
      </c>
      <c r="O157" s="8">
        <f t="shared" si="69"/>
        <v>1.1236999999999999</v>
      </c>
      <c r="P157" s="24">
        <f t="shared" si="70"/>
        <v>0.56184210526315737</v>
      </c>
      <c r="U157" s="39">
        <f t="shared" si="71"/>
        <v>0.88560000000000005</v>
      </c>
      <c r="V157" s="8">
        <f t="shared" si="73"/>
        <v>0.83246399999999998</v>
      </c>
      <c r="W157" s="39">
        <f t="shared" si="74"/>
        <v>0.88600000000000001</v>
      </c>
      <c r="X157" s="8">
        <f t="shared" si="75"/>
        <v>0.69373800000000008</v>
      </c>
      <c r="Y157" s="39">
        <f t="shared" si="76"/>
        <v>0.88660000000000005</v>
      </c>
      <c r="Z157" s="8">
        <f t="shared" si="77"/>
        <v>0.55501160000000005</v>
      </c>
      <c r="AA157" s="8">
        <f t="shared" si="78"/>
        <v>0.88560000000000005</v>
      </c>
      <c r="AB157" s="8">
        <f t="shared" si="79"/>
        <v>0.41623199999999999</v>
      </c>
      <c r="AC157" s="8">
        <f t="shared" si="80"/>
        <v>0.88490000000000002</v>
      </c>
      <c r="AD157" s="8">
        <f t="shared" si="81"/>
        <v>0.34688080000000004</v>
      </c>
      <c r="AG157" s="8">
        <f t="shared" si="63"/>
        <v>0.67889999999999995</v>
      </c>
    </row>
    <row r="158" spans="1:33" x14ac:dyDescent="0.25">
      <c r="A158" s="8">
        <v>154</v>
      </c>
      <c r="B158" s="8">
        <v>2</v>
      </c>
      <c r="C158" s="8">
        <f t="shared" si="72"/>
        <v>20000000</v>
      </c>
      <c r="D158" s="8">
        <f t="shared" si="64"/>
        <v>50000000</v>
      </c>
      <c r="E158" s="8">
        <f t="shared" si="50"/>
        <v>23000000</v>
      </c>
      <c r="F158" s="8">
        <f t="shared" si="65"/>
        <v>24000000</v>
      </c>
      <c r="G158" s="10" t="str">
        <f t="shared" si="61"/>
        <v>[8834,8839,8830,8822]</v>
      </c>
      <c r="H158" s="8">
        <f t="shared" si="66"/>
        <v>8830</v>
      </c>
      <c r="I158" s="8">
        <f t="shared" si="67"/>
        <v>6731</v>
      </c>
      <c r="J158" s="8">
        <f t="shared" si="62"/>
        <v>11263</v>
      </c>
      <c r="K158" s="8">
        <f t="shared" si="68"/>
        <v>8830</v>
      </c>
      <c r="M158" s="16">
        <v>0.83000000000000096</v>
      </c>
      <c r="O158" s="8">
        <f t="shared" si="69"/>
        <v>1.1263000000000001</v>
      </c>
      <c r="P158" s="24">
        <f t="shared" si="70"/>
        <v>0.56315789473684164</v>
      </c>
      <c r="U158" s="39">
        <f t="shared" si="71"/>
        <v>0.88300000000000001</v>
      </c>
      <c r="V158" s="8">
        <f t="shared" si="73"/>
        <v>0.83001999999999998</v>
      </c>
      <c r="W158" s="39">
        <f t="shared" si="74"/>
        <v>0.88339999999999996</v>
      </c>
      <c r="X158" s="8">
        <f t="shared" si="75"/>
        <v>0.69170220000000004</v>
      </c>
      <c r="Y158" s="39">
        <f t="shared" si="76"/>
        <v>0.88390000000000002</v>
      </c>
      <c r="Z158" s="8">
        <f t="shared" si="77"/>
        <v>0.55332139999999996</v>
      </c>
      <c r="AA158" s="8">
        <f t="shared" si="78"/>
        <v>0.88300000000000001</v>
      </c>
      <c r="AB158" s="8">
        <f t="shared" si="79"/>
        <v>0.41500999999999999</v>
      </c>
      <c r="AC158" s="8">
        <f t="shared" si="80"/>
        <v>0.88219999999999998</v>
      </c>
      <c r="AD158" s="8">
        <f t="shared" si="81"/>
        <v>0.34582240000000003</v>
      </c>
      <c r="AG158" s="8">
        <f t="shared" si="63"/>
        <v>0.67310000000000003</v>
      </c>
    </row>
    <row r="159" spans="1:33" x14ac:dyDescent="0.25">
      <c r="A159" s="8">
        <v>155</v>
      </c>
      <c r="B159" s="8">
        <v>2</v>
      </c>
      <c r="C159" s="8">
        <f t="shared" si="72"/>
        <v>20000000</v>
      </c>
      <c r="D159" s="8">
        <f t="shared" si="64"/>
        <v>50000000</v>
      </c>
      <c r="E159" s="8">
        <f t="shared" si="50"/>
        <v>24000000</v>
      </c>
      <c r="F159" s="8">
        <f t="shared" si="65"/>
        <v>25000000</v>
      </c>
      <c r="G159" s="10" t="str">
        <f t="shared" si="61"/>
        <v>[8807,8813,8803,8796]</v>
      </c>
      <c r="H159" s="8">
        <f t="shared" si="66"/>
        <v>8803</v>
      </c>
      <c r="I159" s="8">
        <f t="shared" si="67"/>
        <v>6673</v>
      </c>
      <c r="J159" s="8">
        <f t="shared" si="62"/>
        <v>11289</v>
      </c>
      <c r="K159" s="8">
        <f t="shared" si="68"/>
        <v>8803</v>
      </c>
      <c r="M159" s="16">
        <v>0.82750000000000101</v>
      </c>
      <c r="O159" s="8">
        <f t="shared" si="69"/>
        <v>1.1289</v>
      </c>
      <c r="P159" s="24">
        <f t="shared" si="70"/>
        <v>0.56447368421052579</v>
      </c>
      <c r="U159" s="39">
        <f t="shared" si="71"/>
        <v>0.88029999999999997</v>
      </c>
      <c r="V159" s="8">
        <f t="shared" si="73"/>
        <v>0.82748199999999994</v>
      </c>
      <c r="W159" s="39">
        <f t="shared" si="74"/>
        <v>0.88070000000000004</v>
      </c>
      <c r="X159" s="8">
        <f t="shared" si="75"/>
        <v>0.68958810000000004</v>
      </c>
      <c r="Y159" s="39">
        <f t="shared" si="76"/>
        <v>0.88129999999999997</v>
      </c>
      <c r="Z159" s="8">
        <f t="shared" si="77"/>
        <v>0.55169380000000001</v>
      </c>
      <c r="AA159" s="8">
        <f t="shared" si="78"/>
        <v>0.88029999999999997</v>
      </c>
      <c r="AB159" s="8">
        <f t="shared" si="79"/>
        <v>0.41374099999999997</v>
      </c>
      <c r="AC159" s="8">
        <f t="shared" si="80"/>
        <v>0.87960000000000005</v>
      </c>
      <c r="AD159" s="8">
        <f t="shared" si="81"/>
        <v>0.34480320000000003</v>
      </c>
      <c r="AG159" s="8">
        <f t="shared" si="63"/>
        <v>0.6673</v>
      </c>
    </row>
    <row r="160" spans="1:33" s="9" customFormat="1" x14ac:dyDescent="0.25">
      <c r="A160" s="9">
        <v>156</v>
      </c>
      <c r="B160" s="9">
        <v>2</v>
      </c>
      <c r="C160" s="9">
        <f t="shared" si="72"/>
        <v>20000000</v>
      </c>
      <c r="D160" s="9">
        <f t="shared" si="64"/>
        <v>50000000</v>
      </c>
      <c r="E160" s="9">
        <f t="shared" ref="E160:E212" si="82">E134</f>
        <v>25000000</v>
      </c>
      <c r="F160" s="9">
        <f t="shared" si="65"/>
        <v>0</v>
      </c>
      <c r="G160" s="28" t="str">
        <f t="shared" si="61"/>
        <v>[8727,8733,8723,8716]</v>
      </c>
      <c r="H160" s="9">
        <f t="shared" si="66"/>
        <v>8723</v>
      </c>
      <c r="I160" s="9">
        <f t="shared" si="67"/>
        <v>6502</v>
      </c>
      <c r="J160" s="9">
        <f t="shared" si="62"/>
        <v>11368</v>
      </c>
      <c r="K160" s="9">
        <f t="shared" si="68"/>
        <v>8723</v>
      </c>
      <c r="M160" s="45">
        <v>0.82</v>
      </c>
      <c r="O160" s="9">
        <f t="shared" si="69"/>
        <v>1.1368</v>
      </c>
      <c r="P160" s="34">
        <f t="shared" si="70"/>
        <v>0.56842105263157894</v>
      </c>
      <c r="U160" s="39">
        <f t="shared" si="71"/>
        <v>0.87229999999999996</v>
      </c>
      <c r="V160" s="8">
        <f t="shared" si="73"/>
        <v>0.81996199999999997</v>
      </c>
      <c r="W160" s="39">
        <f t="shared" si="74"/>
        <v>0.87270000000000003</v>
      </c>
      <c r="X160" s="8">
        <f t="shared" si="75"/>
        <v>0.6833241000000001</v>
      </c>
      <c r="Y160" s="39">
        <f t="shared" si="76"/>
        <v>0.87329999999999997</v>
      </c>
      <c r="Z160" s="8">
        <f t="shared" si="77"/>
        <v>0.5466858</v>
      </c>
      <c r="AA160" s="8">
        <f t="shared" si="78"/>
        <v>0.87229999999999996</v>
      </c>
      <c r="AB160" s="8">
        <f t="shared" si="79"/>
        <v>0.40998099999999998</v>
      </c>
      <c r="AC160" s="8">
        <f t="shared" si="80"/>
        <v>0.87160000000000004</v>
      </c>
      <c r="AD160" s="8">
        <f t="shared" si="81"/>
        <v>0.3416672</v>
      </c>
      <c r="AG160" s="9">
        <f t="shared" si="63"/>
        <v>0.6502</v>
      </c>
    </row>
    <row r="161" spans="1:33" x14ac:dyDescent="0.25">
      <c r="A161" s="8">
        <v>157</v>
      </c>
      <c r="B161" s="8">
        <v>2</v>
      </c>
      <c r="C161" s="9">
        <v>50000000</v>
      </c>
      <c r="D161" s="8">
        <f t="shared" si="64"/>
        <v>100000000</v>
      </c>
      <c r="E161" s="8">
        <f t="shared" si="82"/>
        <v>0</v>
      </c>
      <c r="F161" s="8">
        <f t="shared" si="65"/>
        <v>1000000</v>
      </c>
      <c r="G161" s="10" t="str">
        <f t="shared" si="61"/>
        <v>[8940,8946,8936,8929]</v>
      </c>
      <c r="H161" s="8">
        <f t="shared" si="66"/>
        <v>8936</v>
      </c>
      <c r="I161" s="8">
        <f t="shared" si="67"/>
        <v>6966</v>
      </c>
      <c r="J161" s="8">
        <f t="shared" si="62"/>
        <v>11157.999999999998</v>
      </c>
      <c r="K161" s="8">
        <f t="shared" si="68"/>
        <v>8936</v>
      </c>
      <c r="M161" s="16">
        <v>0.84</v>
      </c>
      <c r="O161" s="8">
        <f t="shared" si="69"/>
        <v>1.1157999999999999</v>
      </c>
      <c r="P161" s="24">
        <f t="shared" si="70"/>
        <v>0.55789473684210522</v>
      </c>
      <c r="U161" s="39">
        <f t="shared" si="71"/>
        <v>0.89359999999999995</v>
      </c>
      <c r="V161" s="8">
        <f t="shared" si="73"/>
        <v>0.83998399999999995</v>
      </c>
      <c r="W161" s="39">
        <f t="shared" si="74"/>
        <v>0.89400000000000002</v>
      </c>
      <c r="X161" s="8">
        <f t="shared" si="75"/>
        <v>0.70000200000000001</v>
      </c>
      <c r="Y161" s="39">
        <f t="shared" si="76"/>
        <v>0.89459999999999995</v>
      </c>
      <c r="Z161" s="8">
        <f t="shared" si="77"/>
        <v>0.56001959999999995</v>
      </c>
      <c r="AA161" s="8">
        <f t="shared" si="78"/>
        <v>0.89359999999999995</v>
      </c>
      <c r="AB161" s="8">
        <f t="shared" si="79"/>
        <v>0.41999199999999998</v>
      </c>
      <c r="AC161" s="8">
        <f t="shared" si="80"/>
        <v>0.89290000000000003</v>
      </c>
      <c r="AD161" s="8">
        <f t="shared" si="81"/>
        <v>0.35001680000000002</v>
      </c>
      <c r="AG161" s="8">
        <f t="shared" si="63"/>
        <v>0.6966</v>
      </c>
    </row>
    <row r="162" spans="1:33" x14ac:dyDescent="0.25">
      <c r="A162" s="8">
        <v>158</v>
      </c>
      <c r="B162" s="8">
        <v>2</v>
      </c>
      <c r="C162" s="8">
        <f t="shared" ref="C162:C186" si="83">C161</f>
        <v>50000000</v>
      </c>
      <c r="D162" s="8">
        <f t="shared" si="64"/>
        <v>100000000</v>
      </c>
      <c r="E162" s="8">
        <f t="shared" si="82"/>
        <v>1000000</v>
      </c>
      <c r="F162" s="8">
        <f t="shared" si="65"/>
        <v>2000000</v>
      </c>
      <c r="G162" s="10" t="str">
        <f t="shared" si="61"/>
        <v>[8913,8919,8910,8902]</v>
      </c>
      <c r="H162" s="8">
        <f t="shared" si="66"/>
        <v>8910</v>
      </c>
      <c r="I162" s="8">
        <f t="shared" si="67"/>
        <v>6906</v>
      </c>
      <c r="J162" s="8">
        <f t="shared" si="62"/>
        <v>11184</v>
      </c>
      <c r="K162" s="8">
        <f t="shared" si="68"/>
        <v>8910</v>
      </c>
      <c r="M162" s="16">
        <v>0.83750000000000002</v>
      </c>
      <c r="O162" s="8">
        <f t="shared" si="69"/>
        <v>1.1184000000000001</v>
      </c>
      <c r="P162" s="24">
        <f t="shared" si="70"/>
        <v>0.55921052631578949</v>
      </c>
      <c r="U162" s="39">
        <f t="shared" si="71"/>
        <v>0.89100000000000001</v>
      </c>
      <c r="V162" s="8">
        <f t="shared" si="73"/>
        <v>0.83753999999999995</v>
      </c>
      <c r="W162" s="39">
        <f t="shared" si="74"/>
        <v>0.89129999999999998</v>
      </c>
      <c r="X162" s="8">
        <f t="shared" si="75"/>
        <v>0.69788790000000001</v>
      </c>
      <c r="Y162" s="39">
        <f t="shared" si="76"/>
        <v>0.89190000000000003</v>
      </c>
      <c r="Z162" s="8">
        <f t="shared" si="77"/>
        <v>0.55832939999999998</v>
      </c>
      <c r="AA162" s="8">
        <f t="shared" si="78"/>
        <v>0.89100000000000001</v>
      </c>
      <c r="AB162" s="8">
        <f t="shared" si="79"/>
        <v>0.41876999999999998</v>
      </c>
      <c r="AC162" s="8">
        <f t="shared" si="80"/>
        <v>0.89019999999999999</v>
      </c>
      <c r="AD162" s="8">
        <f t="shared" si="81"/>
        <v>0.3489584</v>
      </c>
      <c r="AG162" s="8">
        <f t="shared" si="63"/>
        <v>0.69059999999999999</v>
      </c>
    </row>
    <row r="163" spans="1:33" x14ac:dyDescent="0.25">
      <c r="A163" s="8">
        <v>159</v>
      </c>
      <c r="B163" s="8">
        <v>2</v>
      </c>
      <c r="C163" s="8">
        <f t="shared" si="83"/>
        <v>50000000</v>
      </c>
      <c r="D163" s="8">
        <f t="shared" si="64"/>
        <v>100000000</v>
      </c>
      <c r="E163" s="8">
        <f t="shared" si="82"/>
        <v>2000000</v>
      </c>
      <c r="F163" s="8">
        <f t="shared" si="65"/>
        <v>3000000</v>
      </c>
      <c r="G163" s="10" t="str">
        <f t="shared" si="61"/>
        <v>[8887,8892,8883,8875]</v>
      </c>
      <c r="H163" s="8">
        <f t="shared" si="66"/>
        <v>8883</v>
      </c>
      <c r="I163" s="8">
        <f t="shared" si="67"/>
        <v>6848</v>
      </c>
      <c r="J163" s="8">
        <f t="shared" si="62"/>
        <v>11211</v>
      </c>
      <c r="K163" s="8">
        <f t="shared" si="68"/>
        <v>8883</v>
      </c>
      <c r="M163" s="16">
        <v>0.83499999999999996</v>
      </c>
      <c r="O163" s="8">
        <f t="shared" si="69"/>
        <v>1.1211</v>
      </c>
      <c r="P163" s="24">
        <f t="shared" si="70"/>
        <v>0.56052631578947376</v>
      </c>
      <c r="U163" s="39">
        <f t="shared" si="71"/>
        <v>0.88829999999999998</v>
      </c>
      <c r="V163" s="8">
        <f t="shared" si="73"/>
        <v>0.83500199999999991</v>
      </c>
      <c r="W163" s="39">
        <f t="shared" si="74"/>
        <v>0.88870000000000005</v>
      </c>
      <c r="X163" s="8">
        <f t="shared" si="75"/>
        <v>0.69585210000000008</v>
      </c>
      <c r="Y163" s="39">
        <f t="shared" si="76"/>
        <v>0.88919999999999999</v>
      </c>
      <c r="Z163" s="8">
        <f t="shared" si="77"/>
        <v>0.5566392</v>
      </c>
      <c r="AA163" s="8">
        <f t="shared" si="78"/>
        <v>0.88829999999999998</v>
      </c>
      <c r="AB163" s="8">
        <f t="shared" si="79"/>
        <v>0.41750099999999996</v>
      </c>
      <c r="AC163" s="8">
        <f t="shared" si="80"/>
        <v>0.88749999999999996</v>
      </c>
      <c r="AD163" s="8">
        <f t="shared" si="81"/>
        <v>0.34789999999999999</v>
      </c>
      <c r="AG163" s="8">
        <f t="shared" si="63"/>
        <v>0.68479999999999996</v>
      </c>
    </row>
    <row r="164" spans="1:33" x14ac:dyDescent="0.25">
      <c r="A164" s="8">
        <v>160</v>
      </c>
      <c r="B164" s="8">
        <v>2</v>
      </c>
      <c r="C164" s="8">
        <f t="shared" si="83"/>
        <v>50000000</v>
      </c>
      <c r="D164" s="8">
        <f t="shared" si="64"/>
        <v>100000000</v>
      </c>
      <c r="E164" s="8">
        <f t="shared" si="82"/>
        <v>3000000</v>
      </c>
      <c r="F164" s="8">
        <f t="shared" si="65"/>
        <v>4000000</v>
      </c>
      <c r="G164" s="10" t="str">
        <f t="shared" si="61"/>
        <v>[8860,8866,8856,8849]</v>
      </c>
      <c r="H164" s="8">
        <f t="shared" si="66"/>
        <v>8856</v>
      </c>
      <c r="I164" s="8">
        <f t="shared" si="67"/>
        <v>6788.9999999999991</v>
      </c>
      <c r="J164" s="8">
        <f t="shared" si="62"/>
        <v>11237</v>
      </c>
      <c r="K164" s="8">
        <f t="shared" si="68"/>
        <v>8856</v>
      </c>
      <c r="M164" s="16">
        <v>0.83250000000000002</v>
      </c>
      <c r="O164" s="8">
        <f t="shared" si="69"/>
        <v>1.1236999999999999</v>
      </c>
      <c r="P164" s="24">
        <f t="shared" si="70"/>
        <v>0.56184210526315792</v>
      </c>
      <c r="U164" s="39">
        <f t="shared" si="71"/>
        <v>0.88560000000000005</v>
      </c>
      <c r="V164" s="8">
        <f t="shared" si="73"/>
        <v>0.83246399999999998</v>
      </c>
      <c r="W164" s="39">
        <f t="shared" si="74"/>
        <v>0.88600000000000001</v>
      </c>
      <c r="X164" s="8">
        <f t="shared" si="75"/>
        <v>0.69373800000000008</v>
      </c>
      <c r="Y164" s="39">
        <f t="shared" si="76"/>
        <v>0.88660000000000005</v>
      </c>
      <c r="Z164" s="8">
        <f t="shared" si="77"/>
        <v>0.55501160000000005</v>
      </c>
      <c r="AA164" s="8">
        <f t="shared" si="78"/>
        <v>0.88560000000000005</v>
      </c>
      <c r="AB164" s="8">
        <f t="shared" si="79"/>
        <v>0.41623199999999999</v>
      </c>
      <c r="AC164" s="8">
        <f t="shared" si="80"/>
        <v>0.88490000000000002</v>
      </c>
      <c r="AD164" s="8">
        <f t="shared" si="81"/>
        <v>0.34688080000000004</v>
      </c>
      <c r="AG164" s="8">
        <f t="shared" si="63"/>
        <v>0.67889999999999995</v>
      </c>
    </row>
    <row r="165" spans="1:33" x14ac:dyDescent="0.25">
      <c r="A165" s="8">
        <v>161</v>
      </c>
      <c r="B165" s="8">
        <v>2</v>
      </c>
      <c r="C165" s="8">
        <f t="shared" si="83"/>
        <v>50000000</v>
      </c>
      <c r="D165" s="8">
        <f t="shared" si="64"/>
        <v>100000000</v>
      </c>
      <c r="E165" s="8">
        <f t="shared" si="82"/>
        <v>4000000</v>
      </c>
      <c r="F165" s="8">
        <f t="shared" si="65"/>
        <v>5000000</v>
      </c>
      <c r="G165" s="10" t="str">
        <f t="shared" si="61"/>
        <v>[8834,8839,8830,8822]</v>
      </c>
      <c r="H165" s="8">
        <f t="shared" si="66"/>
        <v>8830</v>
      </c>
      <c r="I165" s="8">
        <f t="shared" si="67"/>
        <v>6731</v>
      </c>
      <c r="J165" s="8">
        <f t="shared" si="62"/>
        <v>11263</v>
      </c>
      <c r="K165" s="8">
        <f t="shared" si="68"/>
        <v>8830</v>
      </c>
      <c r="M165" s="16">
        <v>0.83</v>
      </c>
      <c r="O165" s="8">
        <f t="shared" si="69"/>
        <v>1.1263000000000001</v>
      </c>
      <c r="P165" s="24">
        <f t="shared" si="70"/>
        <v>0.56315789473684208</v>
      </c>
      <c r="U165" s="39">
        <f t="shared" si="71"/>
        <v>0.88300000000000001</v>
      </c>
      <c r="V165" s="8">
        <f t="shared" si="73"/>
        <v>0.83001999999999998</v>
      </c>
      <c r="W165" s="39">
        <f t="shared" si="74"/>
        <v>0.88339999999999996</v>
      </c>
      <c r="X165" s="8">
        <f t="shared" si="75"/>
        <v>0.69170220000000004</v>
      </c>
      <c r="Y165" s="39">
        <f t="shared" si="76"/>
        <v>0.88390000000000002</v>
      </c>
      <c r="Z165" s="8">
        <f t="shared" si="77"/>
        <v>0.55332139999999996</v>
      </c>
      <c r="AA165" s="8">
        <f t="shared" si="78"/>
        <v>0.88300000000000001</v>
      </c>
      <c r="AB165" s="8">
        <f t="shared" si="79"/>
        <v>0.41500999999999999</v>
      </c>
      <c r="AC165" s="8">
        <f t="shared" si="80"/>
        <v>0.88219999999999998</v>
      </c>
      <c r="AD165" s="8">
        <f t="shared" si="81"/>
        <v>0.34582240000000003</v>
      </c>
      <c r="AG165" s="8">
        <f t="shared" si="63"/>
        <v>0.67310000000000003</v>
      </c>
    </row>
    <row r="166" spans="1:33" x14ac:dyDescent="0.25">
      <c r="A166" s="8">
        <v>162</v>
      </c>
      <c r="B166" s="8">
        <v>2</v>
      </c>
      <c r="C166" s="8">
        <f t="shared" si="83"/>
        <v>50000000</v>
      </c>
      <c r="D166" s="8">
        <f t="shared" si="64"/>
        <v>100000000</v>
      </c>
      <c r="E166" s="8">
        <f t="shared" si="82"/>
        <v>5000000</v>
      </c>
      <c r="F166" s="8">
        <f t="shared" si="65"/>
        <v>6000000</v>
      </c>
      <c r="G166" s="10" t="str">
        <f t="shared" si="61"/>
        <v>[8807,8813,8803,8796]</v>
      </c>
      <c r="H166" s="8">
        <f t="shared" si="66"/>
        <v>8803</v>
      </c>
      <c r="I166" s="8">
        <f t="shared" si="67"/>
        <v>6673</v>
      </c>
      <c r="J166" s="8">
        <f t="shared" si="62"/>
        <v>11289</v>
      </c>
      <c r="K166" s="8">
        <f t="shared" si="68"/>
        <v>8803</v>
      </c>
      <c r="M166" s="16">
        <v>0.82750000000000001</v>
      </c>
      <c r="O166" s="8">
        <f t="shared" si="69"/>
        <v>1.1289</v>
      </c>
      <c r="P166" s="24">
        <f t="shared" si="70"/>
        <v>0.56447368421052624</v>
      </c>
      <c r="U166" s="39">
        <f t="shared" si="71"/>
        <v>0.88029999999999997</v>
      </c>
      <c r="V166" s="8">
        <f t="shared" si="73"/>
        <v>0.82748199999999994</v>
      </c>
      <c r="W166" s="39">
        <f t="shared" si="74"/>
        <v>0.88070000000000004</v>
      </c>
      <c r="X166" s="8">
        <f t="shared" si="75"/>
        <v>0.68958810000000004</v>
      </c>
      <c r="Y166" s="39">
        <f t="shared" si="76"/>
        <v>0.88129999999999997</v>
      </c>
      <c r="Z166" s="8">
        <f t="shared" si="77"/>
        <v>0.55169380000000001</v>
      </c>
      <c r="AA166" s="8">
        <f t="shared" si="78"/>
        <v>0.88029999999999997</v>
      </c>
      <c r="AB166" s="8">
        <f t="shared" si="79"/>
        <v>0.41374099999999997</v>
      </c>
      <c r="AC166" s="8">
        <f t="shared" si="80"/>
        <v>0.87960000000000005</v>
      </c>
      <c r="AD166" s="8">
        <f t="shared" si="81"/>
        <v>0.34480320000000003</v>
      </c>
      <c r="AG166" s="8">
        <f t="shared" si="63"/>
        <v>0.6673</v>
      </c>
    </row>
    <row r="167" spans="1:33" x14ac:dyDescent="0.25">
      <c r="A167" s="8">
        <v>163</v>
      </c>
      <c r="B167" s="8">
        <v>2</v>
      </c>
      <c r="C167" s="8">
        <f t="shared" si="83"/>
        <v>50000000</v>
      </c>
      <c r="D167" s="8">
        <f t="shared" si="64"/>
        <v>100000000</v>
      </c>
      <c r="E167" s="8">
        <f t="shared" si="82"/>
        <v>6000000</v>
      </c>
      <c r="F167" s="8">
        <f t="shared" si="65"/>
        <v>7000000</v>
      </c>
      <c r="G167" s="10" t="str">
        <f t="shared" si="61"/>
        <v>[8780,8786,8777,8769]</v>
      </c>
      <c r="H167" s="8">
        <f t="shared" si="66"/>
        <v>8777</v>
      </c>
      <c r="I167" s="8">
        <f t="shared" si="67"/>
        <v>6616</v>
      </c>
      <c r="J167" s="8">
        <f t="shared" si="62"/>
        <v>11316</v>
      </c>
      <c r="K167" s="8">
        <f t="shared" si="68"/>
        <v>8777</v>
      </c>
      <c r="M167" s="16">
        <v>0.82499999999999996</v>
      </c>
      <c r="O167" s="8">
        <f t="shared" si="69"/>
        <v>1.1315999999999999</v>
      </c>
      <c r="P167" s="24">
        <f t="shared" si="70"/>
        <v>0.56578947368421051</v>
      </c>
      <c r="U167" s="39">
        <f t="shared" si="71"/>
        <v>0.87770000000000004</v>
      </c>
      <c r="V167" s="8">
        <f t="shared" si="73"/>
        <v>0.82503799999999994</v>
      </c>
      <c r="W167" s="39">
        <f t="shared" si="74"/>
        <v>0.878</v>
      </c>
      <c r="X167" s="8">
        <f t="shared" si="75"/>
        <v>0.68747400000000003</v>
      </c>
      <c r="Y167" s="39">
        <f t="shared" si="76"/>
        <v>0.87860000000000005</v>
      </c>
      <c r="Z167" s="8">
        <f t="shared" si="77"/>
        <v>0.55000360000000004</v>
      </c>
      <c r="AA167" s="8">
        <f t="shared" si="78"/>
        <v>0.87770000000000004</v>
      </c>
      <c r="AB167" s="8">
        <f t="shared" si="79"/>
        <v>0.41251899999999997</v>
      </c>
      <c r="AC167" s="8">
        <f t="shared" si="80"/>
        <v>0.87690000000000001</v>
      </c>
      <c r="AD167" s="8">
        <f t="shared" si="81"/>
        <v>0.34374480000000002</v>
      </c>
      <c r="AG167" s="8">
        <f t="shared" si="63"/>
        <v>0.66159999999999997</v>
      </c>
    </row>
    <row r="168" spans="1:33" x14ac:dyDescent="0.25">
      <c r="A168" s="8">
        <v>164</v>
      </c>
      <c r="B168" s="8">
        <v>2</v>
      </c>
      <c r="C168" s="8">
        <f t="shared" si="83"/>
        <v>50000000</v>
      </c>
      <c r="D168" s="8">
        <f t="shared" si="64"/>
        <v>100000000</v>
      </c>
      <c r="E168" s="8">
        <f t="shared" si="82"/>
        <v>7000000</v>
      </c>
      <c r="F168" s="8">
        <f t="shared" si="65"/>
        <v>8000000</v>
      </c>
      <c r="G168" s="10" t="str">
        <f t="shared" si="61"/>
        <v>[8754,8759,8750,8743]</v>
      </c>
      <c r="H168" s="8">
        <f t="shared" si="66"/>
        <v>8750</v>
      </c>
      <c r="I168" s="8">
        <f t="shared" si="67"/>
        <v>6559</v>
      </c>
      <c r="J168" s="8">
        <f t="shared" si="62"/>
        <v>11342.000000000002</v>
      </c>
      <c r="K168" s="8">
        <f t="shared" si="68"/>
        <v>8750</v>
      </c>
      <c r="M168" s="16">
        <v>0.82250000000000001</v>
      </c>
      <c r="O168" s="8">
        <f t="shared" si="69"/>
        <v>1.1342000000000001</v>
      </c>
      <c r="P168" s="24">
        <f t="shared" si="70"/>
        <v>0.56710526315789478</v>
      </c>
      <c r="U168" s="39">
        <f t="shared" si="71"/>
        <v>0.875</v>
      </c>
      <c r="V168" s="8">
        <f t="shared" si="73"/>
        <v>0.82250000000000001</v>
      </c>
      <c r="W168" s="39">
        <f t="shared" si="74"/>
        <v>0.87539999999999996</v>
      </c>
      <c r="X168" s="8">
        <f t="shared" si="75"/>
        <v>0.6854382</v>
      </c>
      <c r="Y168" s="39">
        <f t="shared" si="76"/>
        <v>0.87590000000000001</v>
      </c>
      <c r="Z168" s="8">
        <f t="shared" si="77"/>
        <v>0.54831340000000006</v>
      </c>
      <c r="AA168" s="8">
        <f t="shared" si="78"/>
        <v>0.875</v>
      </c>
      <c r="AB168" s="8">
        <f t="shared" si="79"/>
        <v>0.41125</v>
      </c>
      <c r="AC168" s="8">
        <f t="shared" si="80"/>
        <v>0.87429999999999997</v>
      </c>
      <c r="AD168" s="8">
        <f t="shared" si="81"/>
        <v>0.34272560000000002</v>
      </c>
      <c r="AG168" s="8">
        <f t="shared" si="63"/>
        <v>0.65590000000000004</v>
      </c>
    </row>
    <row r="169" spans="1:33" x14ac:dyDescent="0.25">
      <c r="A169" s="8">
        <v>165</v>
      </c>
      <c r="B169" s="8">
        <v>2</v>
      </c>
      <c r="C169" s="8">
        <f t="shared" si="83"/>
        <v>50000000</v>
      </c>
      <c r="D169" s="8">
        <f t="shared" si="64"/>
        <v>100000000</v>
      </c>
      <c r="E169" s="8">
        <f t="shared" si="82"/>
        <v>8000000</v>
      </c>
      <c r="F169" s="8">
        <f t="shared" si="65"/>
        <v>9000000</v>
      </c>
      <c r="G169" s="10" t="str">
        <f t="shared" si="61"/>
        <v>[8727,8733,8723,8716]</v>
      </c>
      <c r="H169" s="8">
        <f t="shared" si="66"/>
        <v>8723</v>
      </c>
      <c r="I169" s="8">
        <f t="shared" si="67"/>
        <v>6502</v>
      </c>
      <c r="J169" s="8">
        <f t="shared" si="62"/>
        <v>11368</v>
      </c>
      <c r="K169" s="8">
        <f t="shared" si="68"/>
        <v>8723</v>
      </c>
      <c r="M169" s="16">
        <v>0.82</v>
      </c>
      <c r="O169" s="8">
        <f t="shared" si="69"/>
        <v>1.1368</v>
      </c>
      <c r="P169" s="24">
        <f t="shared" si="70"/>
        <v>0.56842105263157894</v>
      </c>
      <c r="U169" s="39">
        <f t="shared" si="71"/>
        <v>0.87229999999999996</v>
      </c>
      <c r="V169" s="8">
        <f t="shared" si="73"/>
        <v>0.81996199999999997</v>
      </c>
      <c r="W169" s="39">
        <f t="shared" si="74"/>
        <v>0.87270000000000003</v>
      </c>
      <c r="X169" s="8">
        <f t="shared" si="75"/>
        <v>0.6833241000000001</v>
      </c>
      <c r="Y169" s="39">
        <f t="shared" si="76"/>
        <v>0.87329999999999997</v>
      </c>
      <c r="Z169" s="8">
        <f t="shared" si="77"/>
        <v>0.5466858</v>
      </c>
      <c r="AA169" s="8">
        <f t="shared" si="78"/>
        <v>0.87229999999999996</v>
      </c>
      <c r="AB169" s="8">
        <f t="shared" si="79"/>
        <v>0.40998099999999998</v>
      </c>
      <c r="AC169" s="8">
        <f t="shared" si="80"/>
        <v>0.87160000000000004</v>
      </c>
      <c r="AD169" s="8">
        <f t="shared" si="81"/>
        <v>0.3416672</v>
      </c>
      <c r="AG169" s="8">
        <f t="shared" si="63"/>
        <v>0.6502</v>
      </c>
    </row>
    <row r="170" spans="1:33" x14ac:dyDescent="0.25">
      <c r="A170" s="8">
        <v>166</v>
      </c>
      <c r="B170" s="8">
        <v>2</v>
      </c>
      <c r="C170" s="8">
        <f t="shared" si="83"/>
        <v>50000000</v>
      </c>
      <c r="D170" s="8">
        <f t="shared" si="64"/>
        <v>100000000</v>
      </c>
      <c r="E170" s="8">
        <f t="shared" si="82"/>
        <v>9000000</v>
      </c>
      <c r="F170" s="8">
        <f t="shared" si="65"/>
        <v>10000000</v>
      </c>
      <c r="G170" s="10" t="str">
        <f t="shared" si="61"/>
        <v>[8701,8706,8697,8689]</v>
      </c>
      <c r="H170" s="8">
        <f t="shared" si="66"/>
        <v>8697</v>
      </c>
      <c r="I170" s="8">
        <f t="shared" si="67"/>
        <v>6445.9999999999991</v>
      </c>
      <c r="J170" s="8">
        <f t="shared" si="62"/>
        <v>11395</v>
      </c>
      <c r="K170" s="8">
        <f t="shared" si="68"/>
        <v>8697</v>
      </c>
      <c r="M170" s="16">
        <v>0.8175</v>
      </c>
      <c r="O170" s="8">
        <f t="shared" si="69"/>
        <v>1.1395</v>
      </c>
      <c r="P170" s="24">
        <f t="shared" si="70"/>
        <v>0.5697368421052631</v>
      </c>
      <c r="U170" s="39">
        <f t="shared" si="71"/>
        <v>0.86970000000000003</v>
      </c>
      <c r="V170" s="8">
        <f t="shared" si="73"/>
        <v>0.81751799999999997</v>
      </c>
      <c r="W170" s="39">
        <f t="shared" si="74"/>
        <v>0.87009999999999998</v>
      </c>
      <c r="X170" s="8">
        <f t="shared" si="75"/>
        <v>0.68128830000000007</v>
      </c>
      <c r="Y170" s="39">
        <f t="shared" si="76"/>
        <v>0.87060000000000004</v>
      </c>
      <c r="Z170" s="8">
        <f t="shared" si="77"/>
        <v>0.54499560000000002</v>
      </c>
      <c r="AA170" s="8">
        <f t="shared" si="78"/>
        <v>0.86970000000000003</v>
      </c>
      <c r="AB170" s="8">
        <f t="shared" si="79"/>
        <v>0.40875899999999998</v>
      </c>
      <c r="AC170" s="8">
        <f t="shared" si="80"/>
        <v>0.86890000000000001</v>
      </c>
      <c r="AD170" s="8">
        <f t="shared" si="81"/>
        <v>0.34060879999999999</v>
      </c>
      <c r="AG170" s="8">
        <f t="shared" si="63"/>
        <v>0.64459999999999995</v>
      </c>
    </row>
    <row r="171" spans="1:33" x14ac:dyDescent="0.25">
      <c r="A171" s="8">
        <v>167</v>
      </c>
      <c r="B171" s="8">
        <v>2</v>
      </c>
      <c r="C171" s="8">
        <f t="shared" si="83"/>
        <v>50000000</v>
      </c>
      <c r="D171" s="8">
        <f t="shared" si="64"/>
        <v>100000000</v>
      </c>
      <c r="E171" s="8">
        <f t="shared" si="82"/>
        <v>10000000</v>
      </c>
      <c r="F171" s="8">
        <f t="shared" si="65"/>
        <v>11000000</v>
      </c>
      <c r="G171" s="10" t="str">
        <f t="shared" si="61"/>
        <v>[8674,8679,8670,8663]</v>
      </c>
      <c r="H171" s="8">
        <f t="shared" si="66"/>
        <v>8670</v>
      </c>
      <c r="I171" s="8">
        <f t="shared" si="67"/>
        <v>6390</v>
      </c>
      <c r="J171" s="8">
        <f t="shared" si="62"/>
        <v>11420.999999999998</v>
      </c>
      <c r="K171" s="8">
        <f t="shared" si="68"/>
        <v>8670</v>
      </c>
      <c r="M171" s="16">
        <v>0.81500000000000095</v>
      </c>
      <c r="O171" s="8">
        <f t="shared" si="69"/>
        <v>1.1420999999999999</v>
      </c>
      <c r="P171" s="24">
        <f t="shared" si="70"/>
        <v>0.57105263157894681</v>
      </c>
      <c r="U171" s="39">
        <f t="shared" si="71"/>
        <v>0.86699999999999999</v>
      </c>
      <c r="V171" s="8">
        <f t="shared" si="73"/>
        <v>0.81497999999999993</v>
      </c>
      <c r="W171" s="39">
        <f t="shared" si="74"/>
        <v>0.86739999999999995</v>
      </c>
      <c r="X171" s="8">
        <f t="shared" si="75"/>
        <v>0.67917419999999995</v>
      </c>
      <c r="Y171" s="39">
        <f t="shared" si="76"/>
        <v>0.8679</v>
      </c>
      <c r="Z171" s="8">
        <f t="shared" si="77"/>
        <v>0.54330540000000005</v>
      </c>
      <c r="AA171" s="8">
        <f t="shared" si="78"/>
        <v>0.86699999999999999</v>
      </c>
      <c r="AB171" s="8">
        <f t="shared" si="79"/>
        <v>0.40748999999999996</v>
      </c>
      <c r="AC171" s="8">
        <f t="shared" si="80"/>
        <v>0.86629999999999996</v>
      </c>
      <c r="AD171" s="8">
        <f t="shared" si="81"/>
        <v>0.33958959999999999</v>
      </c>
      <c r="AG171" s="8">
        <f t="shared" si="63"/>
        <v>0.63900000000000001</v>
      </c>
    </row>
    <row r="172" spans="1:33" x14ac:dyDescent="0.25">
      <c r="A172" s="8">
        <v>168</v>
      </c>
      <c r="B172" s="8">
        <v>2</v>
      </c>
      <c r="C172" s="8">
        <f t="shared" si="83"/>
        <v>50000000</v>
      </c>
      <c r="D172" s="8">
        <f t="shared" si="64"/>
        <v>100000000</v>
      </c>
      <c r="E172" s="8">
        <f t="shared" si="82"/>
        <v>11000000</v>
      </c>
      <c r="F172" s="8">
        <f t="shared" si="65"/>
        <v>12000000</v>
      </c>
      <c r="G172" s="10" t="str">
        <f t="shared" si="61"/>
        <v>[8647,8653,8644,8636]</v>
      </c>
      <c r="H172" s="8">
        <f t="shared" si="66"/>
        <v>8644</v>
      </c>
      <c r="I172" s="8">
        <f t="shared" si="67"/>
        <v>6334</v>
      </c>
      <c r="J172" s="8">
        <f t="shared" si="62"/>
        <v>11447</v>
      </c>
      <c r="K172" s="8">
        <f t="shared" si="68"/>
        <v>8644</v>
      </c>
      <c r="M172" s="16">
        <v>0.812500000000001</v>
      </c>
      <c r="O172" s="8">
        <f t="shared" si="69"/>
        <v>1.1447000000000001</v>
      </c>
      <c r="P172" s="24">
        <f t="shared" si="70"/>
        <v>0.57236842105263108</v>
      </c>
      <c r="U172" s="39">
        <f t="shared" si="71"/>
        <v>0.86439999999999995</v>
      </c>
      <c r="V172" s="8">
        <f t="shared" si="73"/>
        <v>0.81253599999999992</v>
      </c>
      <c r="W172" s="39">
        <f t="shared" si="74"/>
        <v>0.86470000000000002</v>
      </c>
      <c r="X172" s="8">
        <f t="shared" si="75"/>
        <v>0.67706010000000005</v>
      </c>
      <c r="Y172" s="39">
        <f t="shared" si="76"/>
        <v>0.86529999999999996</v>
      </c>
      <c r="Z172" s="8">
        <f t="shared" si="77"/>
        <v>0.54167779999999999</v>
      </c>
      <c r="AA172" s="8">
        <f t="shared" si="78"/>
        <v>0.86439999999999995</v>
      </c>
      <c r="AB172" s="8">
        <f t="shared" si="79"/>
        <v>0.40626799999999996</v>
      </c>
      <c r="AC172" s="8">
        <f t="shared" si="80"/>
        <v>0.86360000000000003</v>
      </c>
      <c r="AD172" s="8">
        <f t="shared" si="81"/>
        <v>0.33853120000000003</v>
      </c>
      <c r="AG172" s="8">
        <f t="shared" si="63"/>
        <v>0.63339999999999996</v>
      </c>
    </row>
    <row r="173" spans="1:33" x14ac:dyDescent="0.25">
      <c r="A173" s="8">
        <v>169</v>
      </c>
      <c r="B173" s="8">
        <v>2</v>
      </c>
      <c r="C173" s="8">
        <f t="shared" si="83"/>
        <v>50000000</v>
      </c>
      <c r="D173" s="8">
        <f t="shared" si="64"/>
        <v>100000000</v>
      </c>
      <c r="E173" s="8">
        <f t="shared" si="82"/>
        <v>12000000</v>
      </c>
      <c r="F173" s="8">
        <f t="shared" si="65"/>
        <v>13000000</v>
      </c>
      <c r="G173" s="10" t="str">
        <f t="shared" si="61"/>
        <v>[8621,8626,8617,8610]</v>
      </c>
      <c r="H173" s="8">
        <f t="shared" si="66"/>
        <v>8617</v>
      </c>
      <c r="I173" s="8">
        <f t="shared" si="67"/>
        <v>6279</v>
      </c>
      <c r="J173" s="8">
        <f t="shared" si="62"/>
        <v>11474</v>
      </c>
      <c r="K173" s="8">
        <f t="shared" si="68"/>
        <v>8617</v>
      </c>
      <c r="M173" s="16">
        <v>0.81000000000000105</v>
      </c>
      <c r="O173" s="8">
        <f t="shared" si="69"/>
        <v>1.1474</v>
      </c>
      <c r="P173" s="24">
        <f t="shared" si="70"/>
        <v>0.57368421052631524</v>
      </c>
      <c r="U173" s="39">
        <f t="shared" si="71"/>
        <v>0.86170000000000002</v>
      </c>
      <c r="V173" s="8">
        <f t="shared" si="73"/>
        <v>0.809998</v>
      </c>
      <c r="W173" s="39">
        <f t="shared" si="74"/>
        <v>0.86209999999999998</v>
      </c>
      <c r="X173" s="8">
        <f t="shared" si="75"/>
        <v>0.67502430000000002</v>
      </c>
      <c r="Y173" s="39">
        <f t="shared" si="76"/>
        <v>0.86260000000000003</v>
      </c>
      <c r="Z173" s="8">
        <f t="shared" si="77"/>
        <v>0.53998760000000001</v>
      </c>
      <c r="AA173" s="8">
        <f t="shared" si="78"/>
        <v>0.86170000000000002</v>
      </c>
      <c r="AB173" s="8">
        <f t="shared" si="79"/>
        <v>0.404999</v>
      </c>
      <c r="AC173" s="8">
        <f t="shared" si="80"/>
        <v>0.86099999999999999</v>
      </c>
      <c r="AD173" s="8">
        <f t="shared" si="81"/>
        <v>0.33751200000000003</v>
      </c>
      <c r="AG173" s="8">
        <f t="shared" si="63"/>
        <v>0.62790000000000001</v>
      </c>
    </row>
    <row r="174" spans="1:33" x14ac:dyDescent="0.25">
      <c r="A174" s="8">
        <v>170</v>
      </c>
      <c r="B174" s="8">
        <v>2</v>
      </c>
      <c r="C174" s="8">
        <f t="shared" si="83"/>
        <v>50000000</v>
      </c>
      <c r="D174" s="8">
        <f t="shared" si="64"/>
        <v>100000000</v>
      </c>
      <c r="E174" s="8">
        <f t="shared" si="82"/>
        <v>13000000</v>
      </c>
      <c r="F174" s="8">
        <f t="shared" si="65"/>
        <v>14000000</v>
      </c>
      <c r="G174" s="10" t="str">
        <f t="shared" si="61"/>
        <v>[8594,8600,8590,8583]</v>
      </c>
      <c r="H174" s="8">
        <f t="shared" si="66"/>
        <v>8590</v>
      </c>
      <c r="I174" s="8">
        <f t="shared" si="67"/>
        <v>6223.9999999999991</v>
      </c>
      <c r="J174" s="8">
        <f t="shared" si="62"/>
        <v>11500</v>
      </c>
      <c r="K174" s="8">
        <f t="shared" si="68"/>
        <v>8590</v>
      </c>
      <c r="M174" s="16">
        <v>0.80750000000000099</v>
      </c>
      <c r="O174" s="8">
        <f t="shared" si="69"/>
        <v>1.1499999999999999</v>
      </c>
      <c r="P174" s="24">
        <f t="shared" si="70"/>
        <v>0.57499999999999951</v>
      </c>
      <c r="U174" s="39">
        <f t="shared" si="71"/>
        <v>0.85899999999999999</v>
      </c>
      <c r="V174" s="8">
        <f t="shared" ref="V174:V212" si="84">U174*0.94</f>
        <v>0.80745999999999996</v>
      </c>
      <c r="W174" s="39">
        <f t="shared" ref="W174:W212" si="85">ROUND($M174/(1.2*0.783),4)</f>
        <v>0.85940000000000005</v>
      </c>
      <c r="X174" s="8">
        <f t="shared" ref="X174:X212" si="86">W174*0.783</f>
        <v>0.67291020000000001</v>
      </c>
      <c r="Y174" s="39">
        <f t="shared" ref="Y174:Y212" si="87">ROUND($M174/(1.5*0.626),4)</f>
        <v>0.86</v>
      </c>
      <c r="Z174" s="8">
        <f t="shared" ref="Z174:Z212" si="88">Y174*0.626</f>
        <v>0.53835999999999995</v>
      </c>
      <c r="AA174" s="8">
        <f t="shared" ref="AA174:AA212" si="89">ROUND($M174/(2*0.47),4)</f>
        <v>0.85899999999999999</v>
      </c>
      <c r="AB174" s="8">
        <f t="shared" ref="AB174:AB212" si="90">AA174*0.47</f>
        <v>0.40372999999999998</v>
      </c>
      <c r="AC174" s="8">
        <f t="shared" ref="AC174:AC212" si="91">ROUND($M174/(2.4*0.392),4)</f>
        <v>0.85829999999999995</v>
      </c>
      <c r="AD174" s="8">
        <f t="shared" ref="AD174:AD212" si="92">AC174*0.392</f>
        <v>0.33645360000000002</v>
      </c>
      <c r="AG174" s="8">
        <f t="shared" si="63"/>
        <v>0.62239999999999995</v>
      </c>
    </row>
    <row r="175" spans="1:33" x14ac:dyDescent="0.25">
      <c r="A175" s="8">
        <v>171</v>
      </c>
      <c r="B175" s="8">
        <v>2</v>
      </c>
      <c r="C175" s="8">
        <f t="shared" si="83"/>
        <v>50000000</v>
      </c>
      <c r="D175" s="8">
        <f t="shared" si="64"/>
        <v>100000000</v>
      </c>
      <c r="E175" s="8">
        <f t="shared" si="82"/>
        <v>14000000</v>
      </c>
      <c r="F175" s="8">
        <f t="shared" si="65"/>
        <v>15000000</v>
      </c>
      <c r="G175" s="10" t="str">
        <f t="shared" si="61"/>
        <v>[8567,8573,8564,8557]</v>
      </c>
      <c r="H175" s="8">
        <f t="shared" si="66"/>
        <v>8564</v>
      </c>
      <c r="I175" s="8">
        <f t="shared" si="67"/>
        <v>6169</v>
      </c>
      <c r="J175" s="8">
        <f t="shared" si="62"/>
        <v>11526</v>
      </c>
      <c r="K175" s="8">
        <f t="shared" si="68"/>
        <v>8564</v>
      </c>
      <c r="M175" s="16">
        <v>0.80500000000000105</v>
      </c>
      <c r="O175" s="8">
        <f t="shared" si="69"/>
        <v>1.1526000000000001</v>
      </c>
      <c r="P175" s="24">
        <f t="shared" si="70"/>
        <v>0.57631578947368367</v>
      </c>
      <c r="U175" s="39">
        <f t="shared" si="71"/>
        <v>0.85640000000000005</v>
      </c>
      <c r="V175" s="8">
        <f t="shared" si="84"/>
        <v>0.80501599999999995</v>
      </c>
      <c r="W175" s="39">
        <f t="shared" si="85"/>
        <v>0.85670000000000002</v>
      </c>
      <c r="X175" s="8">
        <f t="shared" si="86"/>
        <v>0.67079610000000001</v>
      </c>
      <c r="Y175" s="39">
        <f t="shared" si="87"/>
        <v>0.85729999999999995</v>
      </c>
      <c r="Z175" s="8">
        <f t="shared" si="88"/>
        <v>0.53666979999999997</v>
      </c>
      <c r="AA175" s="8">
        <f t="shared" si="89"/>
        <v>0.85640000000000005</v>
      </c>
      <c r="AB175" s="8">
        <f t="shared" si="90"/>
        <v>0.40250799999999998</v>
      </c>
      <c r="AC175" s="8">
        <f t="shared" si="91"/>
        <v>0.85570000000000002</v>
      </c>
      <c r="AD175" s="8">
        <f t="shared" si="92"/>
        <v>0.33543440000000002</v>
      </c>
      <c r="AG175" s="8">
        <f t="shared" si="63"/>
        <v>0.6169</v>
      </c>
    </row>
    <row r="176" spans="1:33" x14ac:dyDescent="0.25">
      <c r="A176" s="8">
        <v>172</v>
      </c>
      <c r="B176" s="8">
        <v>2</v>
      </c>
      <c r="C176" s="8">
        <f t="shared" si="83"/>
        <v>50000000</v>
      </c>
      <c r="D176" s="8">
        <f t="shared" si="64"/>
        <v>100000000</v>
      </c>
      <c r="E176" s="8">
        <f t="shared" si="82"/>
        <v>15000000</v>
      </c>
      <c r="F176" s="8">
        <f t="shared" si="65"/>
        <v>16000000</v>
      </c>
      <c r="G176" s="10" t="str">
        <f t="shared" si="61"/>
        <v>[8541,8546,8537,8530]</v>
      </c>
      <c r="H176" s="8">
        <f t="shared" si="66"/>
        <v>8537</v>
      </c>
      <c r="I176" s="8">
        <f t="shared" si="67"/>
        <v>6115</v>
      </c>
      <c r="J176" s="8">
        <f t="shared" si="62"/>
        <v>11553</v>
      </c>
      <c r="K176" s="8">
        <f t="shared" si="68"/>
        <v>8537</v>
      </c>
      <c r="M176" s="16">
        <v>0.80250000000000099</v>
      </c>
      <c r="O176" s="8">
        <f t="shared" si="69"/>
        <v>1.1553</v>
      </c>
      <c r="P176" s="24">
        <f t="shared" si="70"/>
        <v>0.57763157894736783</v>
      </c>
      <c r="U176" s="39">
        <f t="shared" si="71"/>
        <v>0.85370000000000001</v>
      </c>
      <c r="V176" s="8">
        <f t="shared" si="84"/>
        <v>0.80247799999999991</v>
      </c>
      <c r="W176" s="39">
        <f t="shared" si="85"/>
        <v>0.85409999999999997</v>
      </c>
      <c r="X176" s="8">
        <f t="shared" si="86"/>
        <v>0.66876029999999997</v>
      </c>
      <c r="Y176" s="39">
        <f t="shared" si="87"/>
        <v>0.85460000000000003</v>
      </c>
      <c r="Z176" s="8">
        <f t="shared" si="88"/>
        <v>0.5349796</v>
      </c>
      <c r="AA176" s="8">
        <f t="shared" si="89"/>
        <v>0.85370000000000001</v>
      </c>
      <c r="AB176" s="8">
        <f t="shared" si="90"/>
        <v>0.40123899999999996</v>
      </c>
      <c r="AC176" s="8">
        <f t="shared" si="91"/>
        <v>0.85299999999999998</v>
      </c>
      <c r="AD176" s="8">
        <f t="shared" si="92"/>
        <v>0.33437600000000001</v>
      </c>
      <c r="AG176" s="8">
        <f t="shared" si="63"/>
        <v>0.61150000000000004</v>
      </c>
    </row>
    <row r="177" spans="1:33" x14ac:dyDescent="0.25">
      <c r="A177" s="8">
        <v>173</v>
      </c>
      <c r="B177" s="8">
        <v>2</v>
      </c>
      <c r="C177" s="8">
        <f t="shared" si="83"/>
        <v>50000000</v>
      </c>
      <c r="D177" s="8">
        <f t="shared" si="64"/>
        <v>100000000</v>
      </c>
      <c r="E177" s="8">
        <f t="shared" si="82"/>
        <v>16000000</v>
      </c>
      <c r="F177" s="8">
        <f t="shared" si="65"/>
        <v>17000000</v>
      </c>
      <c r="G177" s="10" t="str">
        <f t="shared" si="61"/>
        <v>[8514,8520,8511,8503]</v>
      </c>
      <c r="H177" s="8">
        <f t="shared" si="66"/>
        <v>8511</v>
      </c>
      <c r="I177" s="8">
        <f t="shared" si="67"/>
        <v>6061</v>
      </c>
      <c r="J177" s="8">
        <f t="shared" si="62"/>
        <v>11579</v>
      </c>
      <c r="K177" s="8">
        <f t="shared" si="68"/>
        <v>8511</v>
      </c>
      <c r="M177" s="16">
        <v>0.80000000000000104</v>
      </c>
      <c r="O177" s="8">
        <f t="shared" si="69"/>
        <v>1.1578999999999999</v>
      </c>
      <c r="P177" s="24">
        <f t="shared" si="70"/>
        <v>0.5789473684210521</v>
      </c>
      <c r="U177" s="39">
        <f t="shared" si="71"/>
        <v>0.85109999999999997</v>
      </c>
      <c r="V177" s="8">
        <f t="shared" si="84"/>
        <v>0.80003399999999991</v>
      </c>
      <c r="W177" s="39">
        <f t="shared" si="85"/>
        <v>0.85140000000000005</v>
      </c>
      <c r="X177" s="8">
        <f t="shared" si="86"/>
        <v>0.66664620000000008</v>
      </c>
      <c r="Y177" s="39">
        <f t="shared" si="87"/>
        <v>0.85199999999999998</v>
      </c>
      <c r="Z177" s="8">
        <f t="shared" si="88"/>
        <v>0.53335199999999994</v>
      </c>
      <c r="AA177" s="8">
        <f t="shared" si="89"/>
        <v>0.85109999999999997</v>
      </c>
      <c r="AB177" s="8">
        <f t="shared" si="90"/>
        <v>0.40001699999999996</v>
      </c>
      <c r="AC177" s="8">
        <f t="shared" si="91"/>
        <v>0.85029999999999994</v>
      </c>
      <c r="AD177" s="8">
        <f t="shared" si="92"/>
        <v>0.33331759999999999</v>
      </c>
      <c r="AG177" s="8">
        <f t="shared" si="63"/>
        <v>0.60609999999999997</v>
      </c>
    </row>
    <row r="178" spans="1:33" x14ac:dyDescent="0.25">
      <c r="A178" s="8">
        <v>174</v>
      </c>
      <c r="B178" s="8">
        <v>2</v>
      </c>
      <c r="C178" s="8">
        <f t="shared" si="83"/>
        <v>50000000</v>
      </c>
      <c r="D178" s="8">
        <f t="shared" si="64"/>
        <v>100000000</v>
      </c>
      <c r="E178" s="8">
        <f t="shared" si="82"/>
        <v>17000000</v>
      </c>
      <c r="F178" s="8">
        <f t="shared" si="65"/>
        <v>18000000</v>
      </c>
      <c r="G178" s="10" t="str">
        <f t="shared" si="61"/>
        <v>[8488,8493,8484,8477]</v>
      </c>
      <c r="H178" s="8">
        <f t="shared" si="66"/>
        <v>8484</v>
      </c>
      <c r="I178" s="8">
        <f t="shared" si="67"/>
        <v>6007</v>
      </c>
      <c r="J178" s="8">
        <f t="shared" si="62"/>
        <v>11605</v>
      </c>
      <c r="K178" s="8">
        <f t="shared" si="68"/>
        <v>8484</v>
      </c>
      <c r="M178" s="16">
        <v>0.79750000000000099</v>
      </c>
      <c r="O178" s="8">
        <f t="shared" si="69"/>
        <v>1.1605000000000001</v>
      </c>
      <c r="P178" s="24">
        <f t="shared" si="70"/>
        <v>0.58026315789473637</v>
      </c>
      <c r="U178" s="39">
        <f t="shared" si="71"/>
        <v>0.84840000000000004</v>
      </c>
      <c r="V178" s="8">
        <f t="shared" si="84"/>
        <v>0.79749599999999998</v>
      </c>
      <c r="W178" s="39">
        <f t="shared" si="85"/>
        <v>0.8488</v>
      </c>
      <c r="X178" s="8">
        <f t="shared" si="86"/>
        <v>0.66461040000000005</v>
      </c>
      <c r="Y178" s="39">
        <f t="shared" si="87"/>
        <v>0.84930000000000005</v>
      </c>
      <c r="Z178" s="8">
        <f t="shared" si="88"/>
        <v>0.53166180000000007</v>
      </c>
      <c r="AA178" s="8">
        <f t="shared" si="89"/>
        <v>0.84840000000000004</v>
      </c>
      <c r="AB178" s="8">
        <f t="shared" si="90"/>
        <v>0.39874799999999999</v>
      </c>
      <c r="AC178" s="8">
        <f t="shared" si="91"/>
        <v>0.84770000000000001</v>
      </c>
      <c r="AD178" s="8">
        <f t="shared" si="92"/>
        <v>0.33229839999999999</v>
      </c>
      <c r="AG178" s="8">
        <f t="shared" si="63"/>
        <v>0.60070000000000001</v>
      </c>
    </row>
    <row r="179" spans="1:33" x14ac:dyDescent="0.25">
      <c r="A179" s="8">
        <v>175</v>
      </c>
      <c r="B179" s="8">
        <v>2</v>
      </c>
      <c r="C179" s="8">
        <f t="shared" si="83"/>
        <v>50000000</v>
      </c>
      <c r="D179" s="8">
        <f t="shared" si="64"/>
        <v>100000000</v>
      </c>
      <c r="E179" s="8">
        <f t="shared" si="82"/>
        <v>18000000</v>
      </c>
      <c r="F179" s="8">
        <f t="shared" si="65"/>
        <v>19000000</v>
      </c>
      <c r="G179" s="10" t="str">
        <f t="shared" si="61"/>
        <v>[8461,8466,8457,8450]</v>
      </c>
      <c r="H179" s="8">
        <f t="shared" si="66"/>
        <v>8457</v>
      </c>
      <c r="I179" s="8">
        <f t="shared" si="67"/>
        <v>5954</v>
      </c>
      <c r="J179" s="8">
        <f t="shared" si="62"/>
        <v>11632</v>
      </c>
      <c r="K179" s="8">
        <f t="shared" si="68"/>
        <v>8457</v>
      </c>
      <c r="M179" s="16">
        <v>0.79500000000000104</v>
      </c>
      <c r="O179" s="8">
        <f t="shared" si="69"/>
        <v>1.1632</v>
      </c>
      <c r="P179" s="24">
        <f t="shared" si="70"/>
        <v>0.58157894736842053</v>
      </c>
      <c r="U179" s="39">
        <f t="shared" si="71"/>
        <v>0.84570000000000001</v>
      </c>
      <c r="V179" s="8">
        <f t="shared" si="84"/>
        <v>0.79495799999999994</v>
      </c>
      <c r="W179" s="39">
        <f t="shared" si="85"/>
        <v>0.84609999999999996</v>
      </c>
      <c r="X179" s="8">
        <f t="shared" si="86"/>
        <v>0.66249630000000004</v>
      </c>
      <c r="Y179" s="39">
        <f t="shared" si="87"/>
        <v>0.84660000000000002</v>
      </c>
      <c r="Z179" s="8">
        <f t="shared" si="88"/>
        <v>0.52997159999999999</v>
      </c>
      <c r="AA179" s="8">
        <f t="shared" si="89"/>
        <v>0.84570000000000001</v>
      </c>
      <c r="AB179" s="8">
        <f t="shared" si="90"/>
        <v>0.39747899999999997</v>
      </c>
      <c r="AC179" s="8">
        <f t="shared" si="91"/>
        <v>0.84499999999999997</v>
      </c>
      <c r="AD179" s="8">
        <f t="shared" si="92"/>
        <v>0.33123999999999998</v>
      </c>
      <c r="AG179" s="8">
        <f t="shared" si="63"/>
        <v>0.59540000000000004</v>
      </c>
    </row>
    <row r="180" spans="1:33" x14ac:dyDescent="0.25">
      <c r="A180" s="8">
        <v>176</v>
      </c>
      <c r="B180" s="8">
        <v>2</v>
      </c>
      <c r="C180" s="8">
        <f t="shared" si="83"/>
        <v>50000000</v>
      </c>
      <c r="D180" s="8">
        <f t="shared" si="64"/>
        <v>100000000</v>
      </c>
      <c r="E180" s="8">
        <f t="shared" si="82"/>
        <v>19000000</v>
      </c>
      <c r="F180" s="8">
        <f t="shared" si="65"/>
        <v>20000000</v>
      </c>
      <c r="G180" s="10" t="str">
        <f t="shared" si="61"/>
        <v>[8434,8440,8431,8424]</v>
      </c>
      <c r="H180" s="8">
        <f t="shared" si="66"/>
        <v>8431</v>
      </c>
      <c r="I180" s="8">
        <f t="shared" si="67"/>
        <v>5901</v>
      </c>
      <c r="J180" s="8">
        <f t="shared" si="62"/>
        <v>11658</v>
      </c>
      <c r="K180" s="8">
        <f t="shared" si="68"/>
        <v>8431</v>
      </c>
      <c r="M180" s="16">
        <v>0.79250000000000098</v>
      </c>
      <c r="O180" s="8">
        <f t="shared" si="69"/>
        <v>1.1657999999999999</v>
      </c>
      <c r="P180" s="24">
        <f t="shared" si="70"/>
        <v>0.58289473684210469</v>
      </c>
      <c r="U180" s="39">
        <f t="shared" si="71"/>
        <v>0.84309999999999996</v>
      </c>
      <c r="V180" s="8">
        <f t="shared" si="84"/>
        <v>0.79251399999999994</v>
      </c>
      <c r="W180" s="39">
        <f t="shared" si="85"/>
        <v>0.84340000000000004</v>
      </c>
      <c r="X180" s="8">
        <f t="shared" si="86"/>
        <v>0.66038220000000003</v>
      </c>
      <c r="Y180" s="39">
        <f t="shared" si="87"/>
        <v>0.84399999999999997</v>
      </c>
      <c r="Z180" s="8">
        <f t="shared" si="88"/>
        <v>0.52834400000000004</v>
      </c>
      <c r="AA180" s="8">
        <f t="shared" si="89"/>
        <v>0.84309999999999996</v>
      </c>
      <c r="AB180" s="8">
        <f t="shared" si="90"/>
        <v>0.39625699999999997</v>
      </c>
      <c r="AC180" s="8">
        <f t="shared" si="91"/>
        <v>0.84240000000000004</v>
      </c>
      <c r="AD180" s="8">
        <f t="shared" si="92"/>
        <v>0.33022080000000004</v>
      </c>
      <c r="AG180" s="8">
        <f t="shared" si="63"/>
        <v>0.59009999999999996</v>
      </c>
    </row>
    <row r="181" spans="1:33" x14ac:dyDescent="0.25">
      <c r="A181" s="8">
        <v>177</v>
      </c>
      <c r="B181" s="8">
        <v>2</v>
      </c>
      <c r="C181" s="8">
        <f t="shared" si="83"/>
        <v>50000000</v>
      </c>
      <c r="D181" s="8">
        <f t="shared" si="64"/>
        <v>100000000</v>
      </c>
      <c r="E181" s="8">
        <f t="shared" si="82"/>
        <v>20000000</v>
      </c>
      <c r="F181" s="8">
        <f t="shared" si="65"/>
        <v>21000000</v>
      </c>
      <c r="G181" s="10" t="str">
        <f t="shared" si="61"/>
        <v>[8408,8413,8404,8397]</v>
      </c>
      <c r="H181" s="8">
        <f t="shared" si="66"/>
        <v>8404</v>
      </c>
      <c r="I181" s="8">
        <f t="shared" si="67"/>
        <v>5848</v>
      </c>
      <c r="J181" s="8">
        <f t="shared" si="62"/>
        <v>11684.000000000002</v>
      </c>
      <c r="K181" s="8">
        <f t="shared" si="68"/>
        <v>8404</v>
      </c>
      <c r="M181" s="16">
        <v>0.79000000000000103</v>
      </c>
      <c r="O181" s="8">
        <f t="shared" si="69"/>
        <v>1.1684000000000001</v>
      </c>
      <c r="P181" s="24">
        <f t="shared" si="70"/>
        <v>0.58421052631578896</v>
      </c>
      <c r="U181" s="39">
        <f t="shared" si="71"/>
        <v>0.84040000000000004</v>
      </c>
      <c r="V181" s="8">
        <f t="shared" si="84"/>
        <v>0.78997600000000001</v>
      </c>
      <c r="W181" s="39">
        <f t="shared" si="85"/>
        <v>0.84079999999999999</v>
      </c>
      <c r="X181" s="8">
        <f t="shared" si="86"/>
        <v>0.6583464</v>
      </c>
      <c r="Y181" s="39">
        <f t="shared" si="87"/>
        <v>0.84130000000000005</v>
      </c>
      <c r="Z181" s="8">
        <f t="shared" si="88"/>
        <v>0.52665380000000006</v>
      </c>
      <c r="AA181" s="8">
        <f t="shared" si="89"/>
        <v>0.84040000000000004</v>
      </c>
      <c r="AB181" s="8">
        <f t="shared" si="90"/>
        <v>0.39498800000000001</v>
      </c>
      <c r="AC181" s="8">
        <f t="shared" si="91"/>
        <v>0.8397</v>
      </c>
      <c r="AD181" s="8">
        <f t="shared" si="92"/>
        <v>0.32916240000000002</v>
      </c>
      <c r="AG181" s="8">
        <f t="shared" si="63"/>
        <v>0.58479999999999999</v>
      </c>
    </row>
    <row r="182" spans="1:33" x14ac:dyDescent="0.25">
      <c r="A182" s="8">
        <v>178</v>
      </c>
      <c r="B182" s="8">
        <v>2</v>
      </c>
      <c r="C182" s="8">
        <f t="shared" si="83"/>
        <v>50000000</v>
      </c>
      <c r="D182" s="8">
        <f t="shared" si="64"/>
        <v>100000000</v>
      </c>
      <c r="E182" s="8">
        <f t="shared" si="82"/>
        <v>21000000</v>
      </c>
      <c r="F182" s="8">
        <f t="shared" si="65"/>
        <v>22000000</v>
      </c>
      <c r="G182" s="10" t="str">
        <f t="shared" si="61"/>
        <v>[8381,8387,8378,8371]</v>
      </c>
      <c r="H182" s="8">
        <f t="shared" si="66"/>
        <v>8378</v>
      </c>
      <c r="I182" s="8">
        <f t="shared" si="67"/>
        <v>5796</v>
      </c>
      <c r="J182" s="8">
        <f t="shared" si="62"/>
        <v>11711</v>
      </c>
      <c r="K182" s="8">
        <f t="shared" si="68"/>
        <v>8378</v>
      </c>
      <c r="M182" s="16">
        <v>0.78750000000000098</v>
      </c>
      <c r="O182" s="8">
        <f t="shared" si="69"/>
        <v>1.1711</v>
      </c>
      <c r="P182" s="24">
        <f t="shared" si="70"/>
        <v>0.58552631578947323</v>
      </c>
      <c r="U182" s="39">
        <f t="shared" si="71"/>
        <v>0.83779999999999999</v>
      </c>
      <c r="V182" s="8">
        <f t="shared" si="84"/>
        <v>0.7875319999999999</v>
      </c>
      <c r="W182" s="39">
        <f t="shared" si="85"/>
        <v>0.83809999999999996</v>
      </c>
      <c r="X182" s="8">
        <f t="shared" si="86"/>
        <v>0.65623229999999999</v>
      </c>
      <c r="Y182" s="39">
        <f t="shared" si="87"/>
        <v>0.8387</v>
      </c>
      <c r="Z182" s="8">
        <f t="shared" si="88"/>
        <v>0.5250262</v>
      </c>
      <c r="AA182" s="8">
        <f t="shared" si="89"/>
        <v>0.83779999999999999</v>
      </c>
      <c r="AB182" s="8">
        <f t="shared" si="90"/>
        <v>0.39376599999999995</v>
      </c>
      <c r="AC182" s="8">
        <f t="shared" si="91"/>
        <v>0.83709999999999996</v>
      </c>
      <c r="AD182" s="8">
        <f t="shared" si="92"/>
        <v>0.32814319999999997</v>
      </c>
      <c r="AG182" s="8">
        <f t="shared" si="63"/>
        <v>0.5796</v>
      </c>
    </row>
    <row r="183" spans="1:33" x14ac:dyDescent="0.25">
      <c r="A183" s="8">
        <v>179</v>
      </c>
      <c r="B183" s="8">
        <v>2</v>
      </c>
      <c r="C183" s="8">
        <f t="shared" si="83"/>
        <v>50000000</v>
      </c>
      <c r="D183" s="8">
        <f t="shared" si="64"/>
        <v>100000000</v>
      </c>
      <c r="E183" s="8">
        <f t="shared" si="82"/>
        <v>22000000</v>
      </c>
      <c r="F183" s="8">
        <f t="shared" si="65"/>
        <v>23000000</v>
      </c>
      <c r="G183" s="10" t="str">
        <f t="shared" si="61"/>
        <v>[8355,8360,8351,8344]</v>
      </c>
      <c r="H183" s="8">
        <f t="shared" si="66"/>
        <v>8351</v>
      </c>
      <c r="I183" s="8">
        <f t="shared" si="67"/>
        <v>5743</v>
      </c>
      <c r="J183" s="8">
        <f t="shared" si="62"/>
        <v>11737</v>
      </c>
      <c r="K183" s="8">
        <f t="shared" si="68"/>
        <v>8351</v>
      </c>
      <c r="M183" s="16">
        <v>0.78500000000000103</v>
      </c>
      <c r="O183" s="8">
        <f t="shared" si="69"/>
        <v>1.1737</v>
      </c>
      <c r="P183" s="24">
        <f t="shared" si="70"/>
        <v>0.58684210526315739</v>
      </c>
      <c r="U183" s="39">
        <f t="shared" si="71"/>
        <v>0.83509999999999995</v>
      </c>
      <c r="V183" s="8">
        <f t="shared" si="84"/>
        <v>0.78499399999999986</v>
      </c>
      <c r="W183" s="39">
        <f t="shared" si="85"/>
        <v>0.83550000000000002</v>
      </c>
      <c r="X183" s="8">
        <f t="shared" si="86"/>
        <v>0.65419650000000007</v>
      </c>
      <c r="Y183" s="39">
        <f t="shared" si="87"/>
        <v>0.83599999999999997</v>
      </c>
      <c r="Z183" s="8">
        <f t="shared" si="88"/>
        <v>0.52333600000000002</v>
      </c>
      <c r="AA183" s="8">
        <f t="shared" si="89"/>
        <v>0.83509999999999995</v>
      </c>
      <c r="AB183" s="8">
        <f t="shared" si="90"/>
        <v>0.39249699999999993</v>
      </c>
      <c r="AC183" s="8">
        <f t="shared" si="91"/>
        <v>0.83440000000000003</v>
      </c>
      <c r="AD183" s="8">
        <f t="shared" si="92"/>
        <v>0.32708480000000001</v>
      </c>
      <c r="AG183" s="8">
        <f t="shared" si="63"/>
        <v>0.57430000000000003</v>
      </c>
    </row>
    <row r="184" spans="1:33" x14ac:dyDescent="0.25">
      <c r="A184" s="8">
        <v>180</v>
      </c>
      <c r="B184" s="8">
        <v>2</v>
      </c>
      <c r="C184" s="8">
        <f t="shared" si="83"/>
        <v>50000000</v>
      </c>
      <c r="D184" s="8">
        <f t="shared" si="64"/>
        <v>100000000</v>
      </c>
      <c r="E184" s="8">
        <f t="shared" si="82"/>
        <v>23000000</v>
      </c>
      <c r="F184" s="8">
        <f t="shared" si="65"/>
        <v>24000000</v>
      </c>
      <c r="G184" s="10" t="str">
        <f t="shared" si="61"/>
        <v>[8328,8333,8324,8317]</v>
      </c>
      <c r="H184" s="8">
        <f t="shared" si="66"/>
        <v>8324</v>
      </c>
      <c r="I184" s="8">
        <f t="shared" si="67"/>
        <v>5692</v>
      </c>
      <c r="J184" s="8">
        <f t="shared" si="62"/>
        <v>11762.999999999998</v>
      </c>
      <c r="K184" s="8">
        <f t="shared" si="68"/>
        <v>8324</v>
      </c>
      <c r="M184" s="16">
        <v>0.78250000000000097</v>
      </c>
      <c r="O184" s="8">
        <f t="shared" si="69"/>
        <v>1.1762999999999999</v>
      </c>
      <c r="P184" s="24">
        <f t="shared" si="70"/>
        <v>0.58815789473684155</v>
      </c>
      <c r="U184" s="39">
        <f t="shared" si="71"/>
        <v>0.83240000000000003</v>
      </c>
      <c r="V184" s="8">
        <f t="shared" si="84"/>
        <v>0.78245599999999993</v>
      </c>
      <c r="W184" s="39">
        <f t="shared" si="85"/>
        <v>0.83279999999999998</v>
      </c>
      <c r="X184" s="8">
        <f t="shared" si="86"/>
        <v>0.65208240000000006</v>
      </c>
      <c r="Y184" s="39">
        <f t="shared" si="87"/>
        <v>0.83330000000000004</v>
      </c>
      <c r="Z184" s="8">
        <f t="shared" si="88"/>
        <v>0.52164580000000005</v>
      </c>
      <c r="AA184" s="8">
        <f t="shared" si="89"/>
        <v>0.83240000000000003</v>
      </c>
      <c r="AB184" s="8">
        <f t="shared" si="90"/>
        <v>0.39122799999999996</v>
      </c>
      <c r="AC184" s="8">
        <f t="shared" si="91"/>
        <v>0.83169999999999999</v>
      </c>
      <c r="AD184" s="8">
        <f t="shared" si="92"/>
        <v>0.32602639999999999</v>
      </c>
      <c r="AG184" s="8">
        <f t="shared" si="63"/>
        <v>0.56920000000000004</v>
      </c>
    </row>
    <row r="185" spans="1:33" x14ac:dyDescent="0.25">
      <c r="A185" s="8">
        <v>181</v>
      </c>
      <c r="B185" s="8">
        <v>2</v>
      </c>
      <c r="C185" s="8">
        <f t="shared" si="83"/>
        <v>50000000</v>
      </c>
      <c r="D185" s="8">
        <f t="shared" si="64"/>
        <v>100000000</v>
      </c>
      <c r="E185" s="8">
        <f t="shared" si="82"/>
        <v>24000000</v>
      </c>
      <c r="F185" s="8">
        <f t="shared" si="65"/>
        <v>25000000</v>
      </c>
      <c r="G185" s="10" t="str">
        <f t="shared" si="61"/>
        <v>[8301,8307,8298,8291]</v>
      </c>
      <c r="H185" s="8">
        <f t="shared" si="66"/>
        <v>8298</v>
      </c>
      <c r="I185" s="8">
        <f t="shared" si="67"/>
        <v>5639.9999999999991</v>
      </c>
      <c r="J185" s="8">
        <f t="shared" si="62"/>
        <v>11789</v>
      </c>
      <c r="K185" s="8">
        <f t="shared" si="68"/>
        <v>8298</v>
      </c>
      <c r="M185" s="16">
        <v>0.78000000000000103</v>
      </c>
      <c r="O185" s="8">
        <f t="shared" si="69"/>
        <v>1.1789000000000001</v>
      </c>
      <c r="P185" s="24">
        <f t="shared" si="70"/>
        <v>0.58947368421052582</v>
      </c>
      <c r="U185" s="39">
        <f t="shared" si="71"/>
        <v>0.82979999999999998</v>
      </c>
      <c r="V185" s="8">
        <f t="shared" si="84"/>
        <v>0.78001199999999993</v>
      </c>
      <c r="W185" s="39">
        <f t="shared" si="85"/>
        <v>0.83009999999999995</v>
      </c>
      <c r="X185" s="8">
        <f t="shared" si="86"/>
        <v>0.64996829999999994</v>
      </c>
      <c r="Y185" s="39">
        <f t="shared" si="87"/>
        <v>0.83069999999999999</v>
      </c>
      <c r="Z185" s="8">
        <f t="shared" si="88"/>
        <v>0.52001819999999999</v>
      </c>
      <c r="AA185" s="8">
        <f t="shared" si="89"/>
        <v>0.82979999999999998</v>
      </c>
      <c r="AB185" s="8">
        <f t="shared" si="90"/>
        <v>0.39000599999999996</v>
      </c>
      <c r="AC185" s="8">
        <f t="shared" si="91"/>
        <v>0.82909999999999995</v>
      </c>
      <c r="AD185" s="8">
        <f t="shared" si="92"/>
        <v>0.3250072</v>
      </c>
      <c r="AG185" s="8">
        <f t="shared" si="63"/>
        <v>0.56399999999999995</v>
      </c>
    </row>
    <row r="186" spans="1:33" s="9" customFormat="1" x14ac:dyDescent="0.25">
      <c r="A186" s="9">
        <v>182</v>
      </c>
      <c r="B186" s="9">
        <v>2</v>
      </c>
      <c r="C186" s="9">
        <f t="shared" si="83"/>
        <v>50000000</v>
      </c>
      <c r="D186" s="9">
        <f t="shared" si="64"/>
        <v>100000000</v>
      </c>
      <c r="E186" s="9">
        <f t="shared" si="82"/>
        <v>25000000</v>
      </c>
      <c r="F186" s="9">
        <f t="shared" si="65"/>
        <v>0</v>
      </c>
      <c r="G186" s="28" t="str">
        <f t="shared" si="61"/>
        <v>[8275,8280,8271,8264]</v>
      </c>
      <c r="H186" s="9">
        <f t="shared" si="66"/>
        <v>8271</v>
      </c>
      <c r="I186" s="9">
        <f t="shared" si="67"/>
        <v>5588.9999999999991</v>
      </c>
      <c r="J186" s="9">
        <f t="shared" si="62"/>
        <v>11816</v>
      </c>
      <c r="K186" s="9">
        <f t="shared" si="68"/>
        <v>8271</v>
      </c>
      <c r="M186" s="45">
        <v>0.77749999999999997</v>
      </c>
      <c r="O186" s="9">
        <f t="shared" si="69"/>
        <v>1.1816</v>
      </c>
      <c r="P186" s="34">
        <f t="shared" si="70"/>
        <v>0.59078947368421053</v>
      </c>
      <c r="U186" s="39">
        <f t="shared" si="71"/>
        <v>0.82709999999999995</v>
      </c>
      <c r="V186" s="8">
        <f t="shared" si="84"/>
        <v>0.77747399999999989</v>
      </c>
      <c r="W186" s="39">
        <f t="shared" si="85"/>
        <v>0.82750000000000001</v>
      </c>
      <c r="X186" s="8">
        <f t="shared" si="86"/>
        <v>0.64793250000000002</v>
      </c>
      <c r="Y186" s="39">
        <f t="shared" si="87"/>
        <v>0.82799999999999996</v>
      </c>
      <c r="Z186" s="8">
        <f t="shared" si="88"/>
        <v>0.51832800000000001</v>
      </c>
      <c r="AA186" s="8">
        <f t="shared" si="89"/>
        <v>0.82709999999999995</v>
      </c>
      <c r="AB186" s="8">
        <f t="shared" si="90"/>
        <v>0.38873699999999994</v>
      </c>
      <c r="AC186" s="8">
        <f t="shared" si="91"/>
        <v>0.82640000000000002</v>
      </c>
      <c r="AD186" s="8">
        <f t="shared" si="92"/>
        <v>0.32394880000000004</v>
      </c>
      <c r="AG186" s="9">
        <f t="shared" si="63"/>
        <v>0.55889999999999995</v>
      </c>
    </row>
    <row r="187" spans="1:33" x14ac:dyDescent="0.25">
      <c r="A187" s="8">
        <v>183</v>
      </c>
      <c r="B187" s="8">
        <v>2</v>
      </c>
      <c r="C187" s="9">
        <v>100000000</v>
      </c>
      <c r="D187" s="8">
        <f t="shared" si="64"/>
        <v>0</v>
      </c>
      <c r="E187" s="8">
        <f t="shared" si="82"/>
        <v>0</v>
      </c>
      <c r="F187" s="8">
        <f t="shared" si="65"/>
        <v>1000000</v>
      </c>
      <c r="G187" s="10" t="str">
        <f t="shared" si="61"/>
        <v>[8434,8440,8431,8424]</v>
      </c>
      <c r="H187" s="8">
        <f t="shared" si="66"/>
        <v>8431</v>
      </c>
      <c r="I187" s="8">
        <f t="shared" si="67"/>
        <v>5901</v>
      </c>
      <c r="J187" s="8">
        <f t="shared" si="62"/>
        <v>11658</v>
      </c>
      <c r="K187" s="8">
        <f t="shared" si="68"/>
        <v>8431</v>
      </c>
      <c r="M187" s="16">
        <v>0.79249999999999998</v>
      </c>
      <c r="O187" s="8">
        <f t="shared" si="69"/>
        <v>1.1657999999999999</v>
      </c>
      <c r="P187" s="24">
        <f t="shared" si="70"/>
        <v>0.58289473684210524</v>
      </c>
      <c r="U187" s="39">
        <f t="shared" si="71"/>
        <v>0.84309999999999996</v>
      </c>
      <c r="V187" s="8">
        <f t="shared" si="84"/>
        <v>0.79251399999999994</v>
      </c>
      <c r="W187" s="39">
        <f t="shared" si="85"/>
        <v>0.84340000000000004</v>
      </c>
      <c r="X187" s="8">
        <f t="shared" si="86"/>
        <v>0.66038220000000003</v>
      </c>
      <c r="Y187" s="39">
        <f t="shared" si="87"/>
        <v>0.84399999999999997</v>
      </c>
      <c r="Z187" s="8">
        <f t="shared" si="88"/>
        <v>0.52834400000000004</v>
      </c>
      <c r="AA187" s="8">
        <f t="shared" si="89"/>
        <v>0.84309999999999996</v>
      </c>
      <c r="AB187" s="8">
        <f t="shared" si="90"/>
        <v>0.39625699999999997</v>
      </c>
      <c r="AC187" s="8">
        <f t="shared" si="91"/>
        <v>0.84240000000000004</v>
      </c>
      <c r="AD187" s="8">
        <f t="shared" si="92"/>
        <v>0.33022080000000004</v>
      </c>
      <c r="AG187" s="8">
        <f t="shared" si="63"/>
        <v>0.59009999999999996</v>
      </c>
    </row>
    <row r="188" spans="1:33" x14ac:dyDescent="0.25">
      <c r="A188" s="8">
        <v>184</v>
      </c>
      <c r="B188" s="8">
        <v>2</v>
      </c>
      <c r="C188" s="8">
        <f t="shared" ref="C188:C212" si="93">C187</f>
        <v>100000000</v>
      </c>
      <c r="D188" s="8">
        <f t="shared" si="64"/>
        <v>0</v>
      </c>
      <c r="E188" s="8">
        <f t="shared" si="82"/>
        <v>1000000</v>
      </c>
      <c r="F188" s="8">
        <f t="shared" si="65"/>
        <v>2000000</v>
      </c>
      <c r="G188" s="10" t="str">
        <f t="shared" si="61"/>
        <v>[8408,8413,8404,8397]</v>
      </c>
      <c r="H188" s="8">
        <f t="shared" si="66"/>
        <v>8404</v>
      </c>
      <c r="I188" s="8">
        <f t="shared" si="67"/>
        <v>5848</v>
      </c>
      <c r="J188" s="8">
        <f t="shared" si="62"/>
        <v>11684.000000000002</v>
      </c>
      <c r="K188" s="8">
        <f t="shared" si="68"/>
        <v>8404</v>
      </c>
      <c r="M188" s="16">
        <v>0.79</v>
      </c>
      <c r="O188" s="8">
        <f t="shared" si="69"/>
        <v>1.1684000000000001</v>
      </c>
      <c r="P188" s="24">
        <f t="shared" si="70"/>
        <v>0.58421052631578951</v>
      </c>
      <c r="U188" s="39">
        <f t="shared" si="71"/>
        <v>0.84040000000000004</v>
      </c>
      <c r="V188" s="8">
        <f t="shared" si="84"/>
        <v>0.78997600000000001</v>
      </c>
      <c r="W188" s="39">
        <f t="shared" si="85"/>
        <v>0.84079999999999999</v>
      </c>
      <c r="X188" s="8">
        <f t="shared" si="86"/>
        <v>0.6583464</v>
      </c>
      <c r="Y188" s="39">
        <f t="shared" si="87"/>
        <v>0.84130000000000005</v>
      </c>
      <c r="Z188" s="8">
        <f t="shared" si="88"/>
        <v>0.52665380000000006</v>
      </c>
      <c r="AA188" s="8">
        <f t="shared" si="89"/>
        <v>0.84040000000000004</v>
      </c>
      <c r="AB188" s="8">
        <f t="shared" si="90"/>
        <v>0.39498800000000001</v>
      </c>
      <c r="AC188" s="8">
        <f t="shared" si="91"/>
        <v>0.8397</v>
      </c>
      <c r="AD188" s="8">
        <f t="shared" si="92"/>
        <v>0.32916240000000002</v>
      </c>
      <c r="AG188" s="8">
        <f t="shared" si="63"/>
        <v>0.58479999999999999</v>
      </c>
    </row>
    <row r="189" spans="1:33" x14ac:dyDescent="0.25">
      <c r="A189" s="8">
        <v>185</v>
      </c>
      <c r="B189" s="8">
        <v>2</v>
      </c>
      <c r="C189" s="8">
        <f t="shared" si="93"/>
        <v>100000000</v>
      </c>
      <c r="D189" s="8">
        <f t="shared" si="64"/>
        <v>0</v>
      </c>
      <c r="E189" s="8">
        <f t="shared" si="82"/>
        <v>2000000</v>
      </c>
      <c r="F189" s="8">
        <f t="shared" si="65"/>
        <v>3000000</v>
      </c>
      <c r="G189" s="10" t="str">
        <f t="shared" si="61"/>
        <v>[8381,8387,8378,8371]</v>
      </c>
      <c r="H189" s="8">
        <f t="shared" si="66"/>
        <v>8378</v>
      </c>
      <c r="I189" s="8">
        <f t="shared" si="67"/>
        <v>5796</v>
      </c>
      <c r="J189" s="8">
        <f t="shared" si="62"/>
        <v>11711</v>
      </c>
      <c r="K189" s="8">
        <f t="shared" si="68"/>
        <v>8378</v>
      </c>
      <c r="M189" s="16">
        <v>0.78749999999999998</v>
      </c>
      <c r="O189" s="8">
        <f t="shared" si="69"/>
        <v>1.1711</v>
      </c>
      <c r="P189" s="24">
        <f t="shared" si="70"/>
        <v>0.58552631578947367</v>
      </c>
      <c r="U189" s="39">
        <f t="shared" si="71"/>
        <v>0.83779999999999999</v>
      </c>
      <c r="V189" s="8">
        <f t="shared" si="84"/>
        <v>0.7875319999999999</v>
      </c>
      <c r="W189" s="39">
        <f t="shared" si="85"/>
        <v>0.83809999999999996</v>
      </c>
      <c r="X189" s="8">
        <f t="shared" si="86"/>
        <v>0.65623229999999999</v>
      </c>
      <c r="Y189" s="39">
        <f t="shared" si="87"/>
        <v>0.8387</v>
      </c>
      <c r="Z189" s="8">
        <f t="shared" si="88"/>
        <v>0.5250262</v>
      </c>
      <c r="AA189" s="8">
        <f t="shared" si="89"/>
        <v>0.83779999999999999</v>
      </c>
      <c r="AB189" s="8">
        <f t="shared" si="90"/>
        <v>0.39376599999999995</v>
      </c>
      <c r="AC189" s="8">
        <f t="shared" si="91"/>
        <v>0.83709999999999996</v>
      </c>
      <c r="AD189" s="8">
        <f t="shared" si="92"/>
        <v>0.32814319999999997</v>
      </c>
      <c r="AG189" s="8">
        <f t="shared" si="63"/>
        <v>0.5796</v>
      </c>
    </row>
    <row r="190" spans="1:33" x14ac:dyDescent="0.25">
      <c r="A190" s="8">
        <v>186</v>
      </c>
      <c r="B190" s="8">
        <v>2</v>
      </c>
      <c r="C190" s="8">
        <f t="shared" si="93"/>
        <v>100000000</v>
      </c>
      <c r="D190" s="8">
        <f t="shared" si="64"/>
        <v>0</v>
      </c>
      <c r="E190" s="8">
        <f t="shared" si="82"/>
        <v>3000000</v>
      </c>
      <c r="F190" s="8">
        <f t="shared" si="65"/>
        <v>4000000</v>
      </c>
      <c r="G190" s="10" t="str">
        <f t="shared" si="61"/>
        <v>[8355,8360,8351,8344]</v>
      </c>
      <c r="H190" s="8">
        <f t="shared" si="66"/>
        <v>8351</v>
      </c>
      <c r="I190" s="8">
        <f t="shared" si="67"/>
        <v>5743</v>
      </c>
      <c r="J190" s="8">
        <f t="shared" si="62"/>
        <v>11737</v>
      </c>
      <c r="K190" s="8">
        <f t="shared" si="68"/>
        <v>8351</v>
      </c>
      <c r="M190" s="16">
        <v>0.78500000000000003</v>
      </c>
      <c r="O190" s="8">
        <f t="shared" si="69"/>
        <v>1.1737</v>
      </c>
      <c r="P190" s="24">
        <f t="shared" si="70"/>
        <v>0.58684210526315783</v>
      </c>
      <c r="U190" s="39">
        <f t="shared" si="71"/>
        <v>0.83509999999999995</v>
      </c>
      <c r="V190" s="8">
        <f t="shared" si="84"/>
        <v>0.78499399999999986</v>
      </c>
      <c r="W190" s="39">
        <f t="shared" si="85"/>
        <v>0.83550000000000002</v>
      </c>
      <c r="X190" s="8">
        <f t="shared" si="86"/>
        <v>0.65419650000000007</v>
      </c>
      <c r="Y190" s="39">
        <f t="shared" si="87"/>
        <v>0.83599999999999997</v>
      </c>
      <c r="Z190" s="8">
        <f t="shared" si="88"/>
        <v>0.52333600000000002</v>
      </c>
      <c r="AA190" s="8">
        <f t="shared" si="89"/>
        <v>0.83509999999999995</v>
      </c>
      <c r="AB190" s="8">
        <f t="shared" si="90"/>
        <v>0.39249699999999993</v>
      </c>
      <c r="AC190" s="8">
        <f t="shared" si="91"/>
        <v>0.83440000000000003</v>
      </c>
      <c r="AD190" s="8">
        <f t="shared" si="92"/>
        <v>0.32708480000000001</v>
      </c>
      <c r="AG190" s="8">
        <f t="shared" si="63"/>
        <v>0.57430000000000003</v>
      </c>
    </row>
    <row r="191" spans="1:33" x14ac:dyDescent="0.25">
      <c r="A191" s="8">
        <v>187</v>
      </c>
      <c r="B191" s="8">
        <v>2</v>
      </c>
      <c r="C191" s="8">
        <f t="shared" si="93"/>
        <v>100000000</v>
      </c>
      <c r="D191" s="8">
        <f t="shared" si="64"/>
        <v>0</v>
      </c>
      <c r="E191" s="8">
        <f t="shared" si="82"/>
        <v>4000000</v>
      </c>
      <c r="F191" s="8">
        <f t="shared" si="65"/>
        <v>5000000</v>
      </c>
      <c r="G191" s="10" t="str">
        <f t="shared" si="61"/>
        <v>[8328,8333,8324,8317]</v>
      </c>
      <c r="H191" s="8">
        <f t="shared" si="66"/>
        <v>8324</v>
      </c>
      <c r="I191" s="8">
        <f t="shared" si="67"/>
        <v>5692</v>
      </c>
      <c r="J191" s="8">
        <f t="shared" si="62"/>
        <v>11762.999999999998</v>
      </c>
      <c r="K191" s="8">
        <f t="shared" si="68"/>
        <v>8324</v>
      </c>
      <c r="M191" s="16">
        <v>0.78249999999999997</v>
      </c>
      <c r="O191" s="8">
        <f t="shared" si="69"/>
        <v>1.1762999999999999</v>
      </c>
      <c r="P191" s="24">
        <f t="shared" si="70"/>
        <v>0.5881578947368421</v>
      </c>
      <c r="U191" s="39">
        <f t="shared" si="71"/>
        <v>0.83240000000000003</v>
      </c>
      <c r="V191" s="8">
        <f t="shared" si="84"/>
        <v>0.78245599999999993</v>
      </c>
      <c r="W191" s="39">
        <f t="shared" si="85"/>
        <v>0.83279999999999998</v>
      </c>
      <c r="X191" s="8">
        <f t="shared" si="86"/>
        <v>0.65208240000000006</v>
      </c>
      <c r="Y191" s="39">
        <f t="shared" si="87"/>
        <v>0.83330000000000004</v>
      </c>
      <c r="Z191" s="8">
        <f t="shared" si="88"/>
        <v>0.52164580000000005</v>
      </c>
      <c r="AA191" s="8">
        <f t="shared" si="89"/>
        <v>0.83240000000000003</v>
      </c>
      <c r="AB191" s="8">
        <f t="shared" si="90"/>
        <v>0.39122799999999996</v>
      </c>
      <c r="AC191" s="8">
        <f t="shared" si="91"/>
        <v>0.83169999999999999</v>
      </c>
      <c r="AD191" s="8">
        <f t="shared" si="92"/>
        <v>0.32602639999999999</v>
      </c>
      <c r="AG191" s="8">
        <f t="shared" si="63"/>
        <v>0.56920000000000004</v>
      </c>
    </row>
    <row r="192" spans="1:33" x14ac:dyDescent="0.25">
      <c r="A192" s="8">
        <v>188</v>
      </c>
      <c r="B192" s="8">
        <v>2</v>
      </c>
      <c r="C192" s="8">
        <f t="shared" si="93"/>
        <v>100000000</v>
      </c>
      <c r="D192" s="8">
        <f t="shared" si="64"/>
        <v>0</v>
      </c>
      <c r="E192" s="8">
        <f t="shared" si="82"/>
        <v>5000000</v>
      </c>
      <c r="F192" s="8">
        <f t="shared" si="65"/>
        <v>6000000</v>
      </c>
      <c r="G192" s="10" t="str">
        <f t="shared" si="61"/>
        <v>[8301,8307,8298,8291]</v>
      </c>
      <c r="H192" s="8">
        <f t="shared" si="66"/>
        <v>8298</v>
      </c>
      <c r="I192" s="8">
        <f t="shared" si="67"/>
        <v>5639.9999999999991</v>
      </c>
      <c r="J192" s="8">
        <f t="shared" si="62"/>
        <v>11789</v>
      </c>
      <c r="K192" s="8">
        <f t="shared" si="68"/>
        <v>8298</v>
      </c>
      <c r="M192" s="16">
        <v>0.78</v>
      </c>
      <c r="O192" s="8">
        <f t="shared" si="69"/>
        <v>1.1789000000000001</v>
      </c>
      <c r="P192" s="24">
        <f t="shared" si="70"/>
        <v>0.58947368421052637</v>
      </c>
      <c r="U192" s="39">
        <f t="shared" si="71"/>
        <v>0.82979999999999998</v>
      </c>
      <c r="V192" s="8">
        <f t="shared" si="84"/>
        <v>0.78001199999999993</v>
      </c>
      <c r="W192" s="39">
        <f t="shared" si="85"/>
        <v>0.83009999999999995</v>
      </c>
      <c r="X192" s="8">
        <f t="shared" si="86"/>
        <v>0.64996829999999994</v>
      </c>
      <c r="Y192" s="39">
        <f t="shared" si="87"/>
        <v>0.83069999999999999</v>
      </c>
      <c r="Z192" s="8">
        <f t="shared" si="88"/>
        <v>0.52001819999999999</v>
      </c>
      <c r="AA192" s="8">
        <f t="shared" si="89"/>
        <v>0.82979999999999998</v>
      </c>
      <c r="AB192" s="8">
        <f t="shared" si="90"/>
        <v>0.39000599999999996</v>
      </c>
      <c r="AC192" s="8">
        <f t="shared" si="91"/>
        <v>0.82909999999999995</v>
      </c>
      <c r="AD192" s="8">
        <f t="shared" si="92"/>
        <v>0.3250072</v>
      </c>
      <c r="AG192" s="8">
        <f t="shared" si="63"/>
        <v>0.56399999999999995</v>
      </c>
    </row>
    <row r="193" spans="1:33" x14ac:dyDescent="0.25">
      <c r="A193" s="8">
        <v>189</v>
      </c>
      <c r="B193" s="8">
        <v>2</v>
      </c>
      <c r="C193" s="8">
        <f t="shared" si="93"/>
        <v>100000000</v>
      </c>
      <c r="D193" s="8">
        <f t="shared" si="64"/>
        <v>0</v>
      </c>
      <c r="E193" s="8">
        <f t="shared" si="82"/>
        <v>6000000</v>
      </c>
      <c r="F193" s="8">
        <f t="shared" si="65"/>
        <v>7000000</v>
      </c>
      <c r="G193" s="10" t="str">
        <f t="shared" si="61"/>
        <v>[8275,8280,8271,8264]</v>
      </c>
      <c r="H193" s="8">
        <f t="shared" si="66"/>
        <v>8271</v>
      </c>
      <c r="I193" s="8">
        <f t="shared" si="67"/>
        <v>5588.9999999999991</v>
      </c>
      <c r="J193" s="8">
        <f t="shared" si="62"/>
        <v>11816</v>
      </c>
      <c r="K193" s="8">
        <f t="shared" si="68"/>
        <v>8271</v>
      </c>
      <c r="M193" s="16">
        <v>0.77749999999999997</v>
      </c>
      <c r="O193" s="8">
        <f t="shared" si="69"/>
        <v>1.1816</v>
      </c>
      <c r="P193" s="24">
        <f t="shared" si="70"/>
        <v>0.59078947368421053</v>
      </c>
      <c r="U193" s="39">
        <f t="shared" si="71"/>
        <v>0.82709999999999995</v>
      </c>
      <c r="V193" s="8">
        <f t="shared" si="84"/>
        <v>0.77747399999999989</v>
      </c>
      <c r="W193" s="39">
        <f t="shared" si="85"/>
        <v>0.82750000000000001</v>
      </c>
      <c r="X193" s="8">
        <f t="shared" si="86"/>
        <v>0.64793250000000002</v>
      </c>
      <c r="Y193" s="39">
        <f t="shared" si="87"/>
        <v>0.82799999999999996</v>
      </c>
      <c r="Z193" s="8">
        <f t="shared" si="88"/>
        <v>0.51832800000000001</v>
      </c>
      <c r="AA193" s="8">
        <f t="shared" si="89"/>
        <v>0.82709999999999995</v>
      </c>
      <c r="AB193" s="8">
        <f t="shared" si="90"/>
        <v>0.38873699999999994</v>
      </c>
      <c r="AC193" s="8">
        <f t="shared" si="91"/>
        <v>0.82640000000000002</v>
      </c>
      <c r="AD193" s="8">
        <f t="shared" si="92"/>
        <v>0.32394880000000004</v>
      </c>
      <c r="AG193" s="8">
        <f t="shared" si="63"/>
        <v>0.55889999999999995</v>
      </c>
    </row>
    <row r="194" spans="1:33" x14ac:dyDescent="0.25">
      <c r="A194" s="8">
        <v>190</v>
      </c>
      <c r="B194" s="8">
        <v>2</v>
      </c>
      <c r="C194" s="8">
        <f t="shared" si="93"/>
        <v>100000000</v>
      </c>
      <c r="D194" s="8">
        <f t="shared" si="64"/>
        <v>0</v>
      </c>
      <c r="E194" s="8">
        <f t="shared" si="82"/>
        <v>7000000</v>
      </c>
      <c r="F194" s="8">
        <f t="shared" si="65"/>
        <v>8000000</v>
      </c>
      <c r="G194" s="10" t="str">
        <f t="shared" si="61"/>
        <v>[8248,8253,8245,8238]</v>
      </c>
      <c r="H194" s="8">
        <f t="shared" si="66"/>
        <v>8245</v>
      </c>
      <c r="I194" s="8">
        <f t="shared" si="67"/>
        <v>5538</v>
      </c>
      <c r="J194" s="8">
        <f t="shared" si="62"/>
        <v>11842</v>
      </c>
      <c r="K194" s="8">
        <f t="shared" si="68"/>
        <v>8245</v>
      </c>
      <c r="M194" s="16">
        <v>0.77500000000000002</v>
      </c>
      <c r="O194" s="8">
        <f t="shared" si="69"/>
        <v>1.1841999999999999</v>
      </c>
      <c r="P194" s="24">
        <f t="shared" si="70"/>
        <v>0.59210526315789469</v>
      </c>
      <c r="U194" s="39">
        <f t="shared" si="71"/>
        <v>0.82450000000000001</v>
      </c>
      <c r="V194" s="8">
        <f t="shared" si="84"/>
        <v>0.77503</v>
      </c>
      <c r="W194" s="39">
        <f t="shared" si="85"/>
        <v>0.82479999999999998</v>
      </c>
      <c r="X194" s="8">
        <f t="shared" si="86"/>
        <v>0.64581840000000001</v>
      </c>
      <c r="Y194" s="39">
        <f t="shared" si="87"/>
        <v>0.82530000000000003</v>
      </c>
      <c r="Z194" s="8">
        <f t="shared" si="88"/>
        <v>0.51663780000000004</v>
      </c>
      <c r="AA194" s="8">
        <f t="shared" si="89"/>
        <v>0.82450000000000001</v>
      </c>
      <c r="AB194" s="8">
        <f t="shared" si="90"/>
        <v>0.387515</v>
      </c>
      <c r="AC194" s="8">
        <f t="shared" si="91"/>
        <v>0.82379999999999998</v>
      </c>
      <c r="AD194" s="8">
        <f t="shared" si="92"/>
        <v>0.32292959999999998</v>
      </c>
      <c r="AG194" s="8">
        <f t="shared" si="63"/>
        <v>0.55379999999999996</v>
      </c>
    </row>
    <row r="195" spans="1:33" x14ac:dyDescent="0.25">
      <c r="A195" s="8">
        <v>191</v>
      </c>
      <c r="B195" s="8">
        <v>2</v>
      </c>
      <c r="C195" s="8">
        <f t="shared" si="93"/>
        <v>100000000</v>
      </c>
      <c r="D195" s="8">
        <f t="shared" si="64"/>
        <v>0</v>
      </c>
      <c r="E195" s="8">
        <f t="shared" si="82"/>
        <v>8000000</v>
      </c>
      <c r="F195" s="8">
        <f t="shared" si="65"/>
        <v>9000000</v>
      </c>
      <c r="G195" s="10" t="str">
        <f t="shared" si="61"/>
        <v>[8222,8227,8218,8211]</v>
      </c>
      <c r="H195" s="8">
        <f t="shared" si="66"/>
        <v>8218</v>
      </c>
      <c r="I195" s="8">
        <f t="shared" si="67"/>
        <v>5487</v>
      </c>
      <c r="J195" s="8">
        <f t="shared" si="62"/>
        <v>11868</v>
      </c>
      <c r="K195" s="8">
        <f t="shared" si="68"/>
        <v>8218</v>
      </c>
      <c r="M195" s="16">
        <v>0.77249999999999996</v>
      </c>
      <c r="O195" s="8">
        <f t="shared" si="69"/>
        <v>1.1868000000000001</v>
      </c>
      <c r="P195" s="24">
        <f t="shared" si="70"/>
        <v>0.59342105263157896</v>
      </c>
      <c r="U195" s="39">
        <f t="shared" si="71"/>
        <v>0.82179999999999997</v>
      </c>
      <c r="V195" s="8">
        <f t="shared" si="84"/>
        <v>0.77249199999999996</v>
      </c>
      <c r="W195" s="39">
        <f t="shared" si="85"/>
        <v>0.82220000000000004</v>
      </c>
      <c r="X195" s="8">
        <f t="shared" si="86"/>
        <v>0.64378260000000009</v>
      </c>
      <c r="Y195" s="39">
        <f t="shared" si="87"/>
        <v>0.82269999999999999</v>
      </c>
      <c r="Z195" s="8">
        <f t="shared" si="88"/>
        <v>0.51501019999999997</v>
      </c>
      <c r="AA195" s="8">
        <f t="shared" si="89"/>
        <v>0.82179999999999997</v>
      </c>
      <c r="AB195" s="8">
        <f t="shared" si="90"/>
        <v>0.38624599999999998</v>
      </c>
      <c r="AC195" s="8">
        <f t="shared" si="91"/>
        <v>0.82110000000000005</v>
      </c>
      <c r="AD195" s="8">
        <f t="shared" si="92"/>
        <v>0.32187120000000002</v>
      </c>
      <c r="AG195" s="8">
        <f t="shared" si="63"/>
        <v>0.54869999999999997</v>
      </c>
    </row>
    <row r="196" spans="1:33" x14ac:dyDescent="0.25">
      <c r="A196" s="8">
        <v>192</v>
      </c>
      <c r="B196" s="8">
        <v>2</v>
      </c>
      <c r="C196" s="8">
        <f t="shared" si="93"/>
        <v>100000000</v>
      </c>
      <c r="D196" s="8">
        <f t="shared" si="64"/>
        <v>0</v>
      </c>
      <c r="E196" s="8">
        <f t="shared" si="82"/>
        <v>9000000</v>
      </c>
      <c r="F196" s="8">
        <f t="shared" si="65"/>
        <v>10000000</v>
      </c>
      <c r="G196" s="10" t="str">
        <f t="shared" si="61"/>
        <v>[8195,8200,8191,8185]</v>
      </c>
      <c r="H196" s="8">
        <f t="shared" si="66"/>
        <v>8191.0000000000009</v>
      </c>
      <c r="I196" s="8">
        <f t="shared" si="67"/>
        <v>5437</v>
      </c>
      <c r="J196" s="8">
        <f t="shared" si="62"/>
        <v>11895</v>
      </c>
      <c r="K196" s="8">
        <f t="shared" si="68"/>
        <v>8191.0000000000009</v>
      </c>
      <c r="M196" s="16">
        <v>0.77</v>
      </c>
      <c r="O196" s="8">
        <f t="shared" si="69"/>
        <v>1.1895</v>
      </c>
      <c r="P196" s="24">
        <f t="shared" si="70"/>
        <v>0.59473684210526323</v>
      </c>
      <c r="U196" s="39">
        <f t="shared" si="71"/>
        <v>0.81910000000000005</v>
      </c>
      <c r="V196" s="8">
        <f t="shared" si="84"/>
        <v>0.76995400000000003</v>
      </c>
      <c r="W196" s="39">
        <f t="shared" si="85"/>
        <v>0.81950000000000001</v>
      </c>
      <c r="X196" s="8">
        <f t="shared" si="86"/>
        <v>0.64166849999999998</v>
      </c>
      <c r="Y196" s="39">
        <f t="shared" si="87"/>
        <v>0.82</v>
      </c>
      <c r="Z196" s="8">
        <f t="shared" si="88"/>
        <v>0.51332</v>
      </c>
      <c r="AA196" s="8">
        <f t="shared" si="89"/>
        <v>0.81910000000000005</v>
      </c>
      <c r="AB196" s="8">
        <f t="shared" si="90"/>
        <v>0.38497700000000001</v>
      </c>
      <c r="AC196" s="8">
        <f t="shared" si="91"/>
        <v>0.81850000000000001</v>
      </c>
      <c r="AD196" s="8">
        <f t="shared" si="92"/>
        <v>0.32085200000000003</v>
      </c>
      <c r="AG196" s="8">
        <f t="shared" si="63"/>
        <v>0.54369999999999996</v>
      </c>
    </row>
    <row r="197" spans="1:33" x14ac:dyDescent="0.25">
      <c r="A197" s="8">
        <v>193</v>
      </c>
      <c r="B197" s="8">
        <v>2</v>
      </c>
      <c r="C197" s="8">
        <f t="shared" si="93"/>
        <v>100000000</v>
      </c>
      <c r="D197" s="8">
        <f t="shared" si="64"/>
        <v>0</v>
      </c>
      <c r="E197" s="8">
        <f t="shared" si="82"/>
        <v>10000000</v>
      </c>
      <c r="F197" s="8">
        <f t="shared" si="65"/>
        <v>11000000</v>
      </c>
      <c r="G197" s="10" t="str">
        <f t="shared" ref="G197:G212" si="94">"["&amp;W197*10000&amp;","&amp;Y197*10000&amp;","&amp;AA197*10000&amp;","&amp;AC197*10000&amp;"]"</f>
        <v>[8168,8174,8165,8158]</v>
      </c>
      <c r="H197" s="8">
        <f t="shared" si="66"/>
        <v>8165</v>
      </c>
      <c r="I197" s="8">
        <f t="shared" si="67"/>
        <v>5387</v>
      </c>
      <c r="J197" s="8">
        <f t="shared" ref="J197:J212" si="95">O197*10000</f>
        <v>11921</v>
      </c>
      <c r="K197" s="8">
        <f t="shared" si="68"/>
        <v>8165</v>
      </c>
      <c r="M197" s="16">
        <v>0.76750000000000096</v>
      </c>
      <c r="O197" s="8">
        <f t="shared" si="69"/>
        <v>1.1920999999999999</v>
      </c>
      <c r="P197" s="24">
        <f t="shared" si="70"/>
        <v>0.59605263157894683</v>
      </c>
      <c r="U197" s="39">
        <f t="shared" si="71"/>
        <v>0.8165</v>
      </c>
      <c r="V197" s="8">
        <f t="shared" si="84"/>
        <v>0.76750999999999991</v>
      </c>
      <c r="W197" s="39">
        <f t="shared" si="85"/>
        <v>0.81679999999999997</v>
      </c>
      <c r="X197" s="8">
        <f t="shared" si="86"/>
        <v>0.63955439999999997</v>
      </c>
      <c r="Y197" s="39">
        <f t="shared" si="87"/>
        <v>0.81740000000000002</v>
      </c>
      <c r="Z197" s="8">
        <f t="shared" si="88"/>
        <v>0.51169240000000005</v>
      </c>
      <c r="AA197" s="8">
        <f t="shared" si="89"/>
        <v>0.8165</v>
      </c>
      <c r="AB197" s="8">
        <f t="shared" si="90"/>
        <v>0.38375499999999996</v>
      </c>
      <c r="AC197" s="8">
        <f t="shared" si="91"/>
        <v>0.81579999999999997</v>
      </c>
      <c r="AD197" s="8">
        <f t="shared" si="92"/>
        <v>0.31979360000000001</v>
      </c>
      <c r="AG197" s="8">
        <f t="shared" ref="AG197:AG212" si="96">ROUND((M197*100*$AJ$8-$AJ$6)/($AJ$5-M197*100*$AJ$7),4)</f>
        <v>0.53869999999999996</v>
      </c>
    </row>
    <row r="198" spans="1:33" x14ac:dyDescent="0.25">
      <c r="A198" s="8">
        <v>194</v>
      </c>
      <c r="B198" s="8">
        <v>2</v>
      </c>
      <c r="C198" s="8">
        <f t="shared" si="93"/>
        <v>100000000</v>
      </c>
      <c r="D198" s="8">
        <f t="shared" ref="D198:D212" si="97">C224</f>
        <v>0</v>
      </c>
      <c r="E198" s="8">
        <f t="shared" si="82"/>
        <v>11000000</v>
      </c>
      <c r="F198" s="8">
        <f t="shared" ref="F198:F212" si="98">E199</f>
        <v>12000000</v>
      </c>
      <c r="G198" s="10" t="str">
        <f t="shared" si="94"/>
        <v>[8142,8147,8138,8131]</v>
      </c>
      <c r="H198" s="8">
        <f t="shared" ref="H198:H212" si="99">AA198*10000</f>
        <v>8138</v>
      </c>
      <c r="I198" s="8">
        <f t="shared" ref="I198:I212" si="100">AG198*10000</f>
        <v>5336.9999999999991</v>
      </c>
      <c r="J198" s="8">
        <f t="shared" si="95"/>
        <v>11947.000000000002</v>
      </c>
      <c r="K198" s="8">
        <f t="shared" ref="K198:K212" si="101">U198*10000</f>
        <v>8138</v>
      </c>
      <c r="M198" s="16">
        <v>0.76500000000000101</v>
      </c>
      <c r="O198" s="8">
        <f t="shared" ref="O198:O212" si="102">ROUND(P198/$P$3,4)</f>
        <v>1.1947000000000001</v>
      </c>
      <c r="P198" s="24">
        <f t="shared" ref="P198:P212" si="103">1-M198*$R$7/$R$9</f>
        <v>0.5973684210526311</v>
      </c>
      <c r="U198" s="39">
        <f t="shared" ref="U198:U212" si="104">ROUND($M198/(1*0.94),4)</f>
        <v>0.81379999999999997</v>
      </c>
      <c r="V198" s="8">
        <f t="shared" si="84"/>
        <v>0.76497199999999987</v>
      </c>
      <c r="W198" s="39">
        <f t="shared" si="85"/>
        <v>0.81420000000000003</v>
      </c>
      <c r="X198" s="8">
        <f t="shared" si="86"/>
        <v>0.63751860000000005</v>
      </c>
      <c r="Y198" s="39">
        <f t="shared" si="87"/>
        <v>0.81469999999999998</v>
      </c>
      <c r="Z198" s="8">
        <f t="shared" si="88"/>
        <v>0.51000219999999996</v>
      </c>
      <c r="AA198" s="8">
        <f t="shared" si="89"/>
        <v>0.81379999999999997</v>
      </c>
      <c r="AB198" s="8">
        <f t="shared" si="90"/>
        <v>0.38248599999999994</v>
      </c>
      <c r="AC198" s="8">
        <f t="shared" si="91"/>
        <v>0.81310000000000004</v>
      </c>
      <c r="AD198" s="8">
        <f t="shared" si="92"/>
        <v>0.31873520000000005</v>
      </c>
      <c r="AG198" s="8">
        <f t="shared" si="96"/>
        <v>0.53369999999999995</v>
      </c>
    </row>
    <row r="199" spans="1:33" x14ac:dyDescent="0.25">
      <c r="A199" s="8">
        <v>195</v>
      </c>
      <c r="B199" s="8">
        <v>2</v>
      </c>
      <c r="C199" s="8">
        <f t="shared" si="93"/>
        <v>100000000</v>
      </c>
      <c r="D199" s="8">
        <f t="shared" si="97"/>
        <v>0</v>
      </c>
      <c r="E199" s="8">
        <f t="shared" si="82"/>
        <v>12000000</v>
      </c>
      <c r="F199" s="8">
        <f t="shared" si="98"/>
        <v>13000000</v>
      </c>
      <c r="G199" s="10" t="str">
        <f t="shared" si="94"/>
        <v>[8115,8120,8112,8105]</v>
      </c>
      <c r="H199" s="8">
        <f t="shared" si="99"/>
        <v>8112</v>
      </c>
      <c r="I199" s="8">
        <f t="shared" si="100"/>
        <v>5288.0000000000009</v>
      </c>
      <c r="J199" s="8">
        <f t="shared" si="95"/>
        <v>11974</v>
      </c>
      <c r="K199" s="8">
        <f t="shared" si="101"/>
        <v>8112</v>
      </c>
      <c r="M199" s="16">
        <v>0.76250000000000095</v>
      </c>
      <c r="O199" s="8">
        <f t="shared" si="102"/>
        <v>1.1974</v>
      </c>
      <c r="P199" s="24">
        <f t="shared" si="103"/>
        <v>0.59868421052631526</v>
      </c>
      <c r="U199" s="39">
        <f t="shared" si="104"/>
        <v>0.81120000000000003</v>
      </c>
      <c r="V199" s="8">
        <f t="shared" si="84"/>
        <v>0.76252799999999998</v>
      </c>
      <c r="W199" s="39">
        <f t="shared" si="85"/>
        <v>0.8115</v>
      </c>
      <c r="X199" s="8">
        <f t="shared" si="86"/>
        <v>0.63540450000000004</v>
      </c>
      <c r="Y199" s="39">
        <f t="shared" si="87"/>
        <v>0.81200000000000006</v>
      </c>
      <c r="Z199" s="8">
        <f t="shared" si="88"/>
        <v>0.50831199999999999</v>
      </c>
      <c r="AA199" s="8">
        <f t="shared" si="89"/>
        <v>0.81120000000000003</v>
      </c>
      <c r="AB199" s="8">
        <f t="shared" si="90"/>
        <v>0.38126399999999999</v>
      </c>
      <c r="AC199" s="8">
        <f t="shared" si="91"/>
        <v>0.8105</v>
      </c>
      <c r="AD199" s="8">
        <f t="shared" si="92"/>
        <v>0.317716</v>
      </c>
      <c r="AG199" s="8">
        <f t="shared" si="96"/>
        <v>0.52880000000000005</v>
      </c>
    </row>
    <row r="200" spans="1:33" x14ac:dyDescent="0.25">
      <c r="A200" s="8">
        <v>196</v>
      </c>
      <c r="B200" s="8">
        <v>2</v>
      </c>
      <c r="C200" s="8">
        <f t="shared" si="93"/>
        <v>100000000</v>
      </c>
      <c r="D200" s="8">
        <f t="shared" si="97"/>
        <v>0</v>
      </c>
      <c r="E200" s="8">
        <f t="shared" si="82"/>
        <v>13000000</v>
      </c>
      <c r="F200" s="8">
        <f t="shared" si="98"/>
        <v>14000000</v>
      </c>
      <c r="G200" s="10" t="str">
        <f t="shared" si="94"/>
        <v>[8089,8094,8085,8078]</v>
      </c>
      <c r="H200" s="8">
        <f t="shared" si="99"/>
        <v>8085</v>
      </c>
      <c r="I200" s="8">
        <f t="shared" si="100"/>
        <v>5239</v>
      </c>
      <c r="J200" s="8">
        <f t="shared" si="95"/>
        <v>12000</v>
      </c>
      <c r="K200" s="8">
        <f t="shared" si="101"/>
        <v>8085</v>
      </c>
      <c r="M200" s="16">
        <v>0.76000000000000101</v>
      </c>
      <c r="O200" s="8">
        <f t="shared" si="102"/>
        <v>1.2</v>
      </c>
      <c r="P200" s="24">
        <f t="shared" si="103"/>
        <v>0.59999999999999942</v>
      </c>
      <c r="U200" s="39">
        <f t="shared" si="104"/>
        <v>0.8085</v>
      </c>
      <c r="V200" s="8">
        <f t="shared" si="84"/>
        <v>0.75998999999999994</v>
      </c>
      <c r="W200" s="39">
        <f t="shared" si="85"/>
        <v>0.80889999999999995</v>
      </c>
      <c r="X200" s="8">
        <f t="shared" si="86"/>
        <v>0.63336870000000001</v>
      </c>
      <c r="Y200" s="39">
        <f t="shared" si="87"/>
        <v>0.80940000000000001</v>
      </c>
      <c r="Z200" s="8">
        <f t="shared" si="88"/>
        <v>0.50668440000000003</v>
      </c>
      <c r="AA200" s="8">
        <f t="shared" si="89"/>
        <v>0.8085</v>
      </c>
      <c r="AB200" s="8">
        <f t="shared" si="90"/>
        <v>0.37999499999999997</v>
      </c>
      <c r="AC200" s="8">
        <f t="shared" si="91"/>
        <v>0.80779999999999996</v>
      </c>
      <c r="AD200" s="8">
        <f t="shared" si="92"/>
        <v>0.31665759999999998</v>
      </c>
      <c r="AG200" s="8">
        <f t="shared" si="96"/>
        <v>0.52390000000000003</v>
      </c>
    </row>
    <row r="201" spans="1:33" x14ac:dyDescent="0.25">
      <c r="A201" s="8">
        <v>197</v>
      </c>
      <c r="B201" s="8">
        <v>2</v>
      </c>
      <c r="C201" s="8">
        <f t="shared" si="93"/>
        <v>100000000</v>
      </c>
      <c r="D201" s="8">
        <f t="shared" si="97"/>
        <v>0</v>
      </c>
      <c r="E201" s="8">
        <f t="shared" si="82"/>
        <v>14000000</v>
      </c>
      <c r="F201" s="8">
        <f t="shared" si="98"/>
        <v>15000000</v>
      </c>
      <c r="G201" s="10" t="str">
        <f t="shared" si="94"/>
        <v>[8062,8067,8059,8052]</v>
      </c>
      <c r="H201" s="8">
        <f t="shared" si="99"/>
        <v>8058.9999999999991</v>
      </c>
      <c r="I201" s="8">
        <f t="shared" si="100"/>
        <v>5190</v>
      </c>
      <c r="J201" s="8">
        <f t="shared" si="95"/>
        <v>12025.999999999998</v>
      </c>
      <c r="K201" s="8">
        <f t="shared" si="101"/>
        <v>8058.9999999999991</v>
      </c>
      <c r="M201" s="16">
        <v>0.75750000000000095</v>
      </c>
      <c r="O201" s="8">
        <f t="shared" si="102"/>
        <v>1.2025999999999999</v>
      </c>
      <c r="P201" s="24">
        <f t="shared" si="103"/>
        <v>0.60131578947368369</v>
      </c>
      <c r="U201" s="39">
        <f t="shared" si="104"/>
        <v>0.80589999999999995</v>
      </c>
      <c r="V201" s="8">
        <f t="shared" si="84"/>
        <v>0.75754599999999994</v>
      </c>
      <c r="W201" s="39">
        <f t="shared" si="85"/>
        <v>0.80620000000000003</v>
      </c>
      <c r="X201" s="8">
        <f t="shared" si="86"/>
        <v>0.6312546</v>
      </c>
      <c r="Y201" s="39">
        <f t="shared" si="87"/>
        <v>0.80669999999999997</v>
      </c>
      <c r="Z201" s="8">
        <f t="shared" si="88"/>
        <v>0.50499419999999995</v>
      </c>
      <c r="AA201" s="8">
        <f t="shared" si="89"/>
        <v>0.80589999999999995</v>
      </c>
      <c r="AB201" s="8">
        <f t="shared" si="90"/>
        <v>0.37877299999999997</v>
      </c>
      <c r="AC201" s="8">
        <f t="shared" si="91"/>
        <v>0.80520000000000003</v>
      </c>
      <c r="AD201" s="8">
        <f t="shared" si="92"/>
        <v>0.31563840000000004</v>
      </c>
      <c r="AG201" s="8">
        <f t="shared" si="96"/>
        <v>0.51900000000000002</v>
      </c>
    </row>
    <row r="202" spans="1:33" x14ac:dyDescent="0.25">
      <c r="A202" s="8">
        <v>198</v>
      </c>
      <c r="B202" s="8">
        <v>2</v>
      </c>
      <c r="C202" s="8">
        <f t="shared" si="93"/>
        <v>100000000</v>
      </c>
      <c r="D202" s="8">
        <f t="shared" si="97"/>
        <v>0</v>
      </c>
      <c r="E202" s="8">
        <f t="shared" si="82"/>
        <v>15000000</v>
      </c>
      <c r="F202" s="8">
        <f t="shared" si="98"/>
        <v>16000000</v>
      </c>
      <c r="G202" s="10" t="str">
        <f t="shared" si="94"/>
        <v>[8035,8040,8032,8025]</v>
      </c>
      <c r="H202" s="8">
        <f t="shared" si="99"/>
        <v>8032</v>
      </c>
      <c r="I202" s="8">
        <f t="shared" si="100"/>
        <v>5141</v>
      </c>
      <c r="J202" s="8">
        <f t="shared" si="95"/>
        <v>12053</v>
      </c>
      <c r="K202" s="8">
        <f t="shared" si="101"/>
        <v>8032</v>
      </c>
      <c r="M202" s="16">
        <v>0.755000000000001</v>
      </c>
      <c r="O202" s="8">
        <f t="shared" si="102"/>
        <v>1.2053</v>
      </c>
      <c r="P202" s="24">
        <f t="shared" si="103"/>
        <v>0.60263157894736796</v>
      </c>
      <c r="U202" s="39">
        <f t="shared" si="104"/>
        <v>0.80320000000000003</v>
      </c>
      <c r="V202" s="8">
        <f t="shared" si="84"/>
        <v>0.75500800000000001</v>
      </c>
      <c r="W202" s="39">
        <f t="shared" si="85"/>
        <v>0.80349999999999999</v>
      </c>
      <c r="X202" s="8">
        <f t="shared" si="86"/>
        <v>0.62914049999999999</v>
      </c>
      <c r="Y202" s="39">
        <f t="shared" si="87"/>
        <v>0.80400000000000005</v>
      </c>
      <c r="Z202" s="8">
        <f t="shared" si="88"/>
        <v>0.50330400000000008</v>
      </c>
      <c r="AA202" s="8">
        <f t="shared" si="89"/>
        <v>0.80320000000000003</v>
      </c>
      <c r="AB202" s="8">
        <f t="shared" si="90"/>
        <v>0.37750400000000001</v>
      </c>
      <c r="AC202" s="8">
        <f t="shared" si="91"/>
        <v>0.80249999999999999</v>
      </c>
      <c r="AD202" s="8">
        <f t="shared" si="92"/>
        <v>0.31458000000000003</v>
      </c>
      <c r="AG202" s="8">
        <f t="shared" si="96"/>
        <v>0.5141</v>
      </c>
    </row>
    <row r="203" spans="1:33" x14ac:dyDescent="0.25">
      <c r="A203" s="8">
        <v>199</v>
      </c>
      <c r="B203" s="8">
        <v>2</v>
      </c>
      <c r="C203" s="8">
        <f t="shared" si="93"/>
        <v>100000000</v>
      </c>
      <c r="D203" s="8">
        <f t="shared" si="97"/>
        <v>0</v>
      </c>
      <c r="E203" s="8">
        <f t="shared" si="82"/>
        <v>16000000</v>
      </c>
      <c r="F203" s="8">
        <f t="shared" si="98"/>
        <v>17000000</v>
      </c>
      <c r="G203" s="10" t="str">
        <f t="shared" si="94"/>
        <v>[8009,8014,8005,7999]</v>
      </c>
      <c r="H203" s="8">
        <f t="shared" si="99"/>
        <v>8005</v>
      </c>
      <c r="I203" s="8">
        <f t="shared" si="100"/>
        <v>5093</v>
      </c>
      <c r="J203" s="8">
        <f t="shared" si="95"/>
        <v>12079</v>
      </c>
      <c r="K203" s="8">
        <f t="shared" si="101"/>
        <v>8005</v>
      </c>
      <c r="M203" s="16">
        <v>0.75250000000000095</v>
      </c>
      <c r="O203" s="8">
        <f t="shared" si="102"/>
        <v>1.2079</v>
      </c>
      <c r="P203" s="24">
        <f t="shared" si="103"/>
        <v>0.60394736842105212</v>
      </c>
      <c r="U203" s="39">
        <f t="shared" si="104"/>
        <v>0.80049999999999999</v>
      </c>
      <c r="V203" s="8">
        <f t="shared" si="84"/>
        <v>0.75246999999999997</v>
      </c>
      <c r="W203" s="39">
        <f t="shared" si="85"/>
        <v>0.80089999999999995</v>
      </c>
      <c r="X203" s="8">
        <f t="shared" si="86"/>
        <v>0.62710469999999996</v>
      </c>
      <c r="Y203" s="39">
        <f t="shared" si="87"/>
        <v>0.8014</v>
      </c>
      <c r="Z203" s="8">
        <f t="shared" si="88"/>
        <v>0.50167640000000002</v>
      </c>
      <c r="AA203" s="8">
        <f t="shared" si="89"/>
        <v>0.80049999999999999</v>
      </c>
      <c r="AB203" s="8">
        <f t="shared" si="90"/>
        <v>0.37623499999999999</v>
      </c>
      <c r="AC203" s="8">
        <f t="shared" si="91"/>
        <v>0.79990000000000006</v>
      </c>
      <c r="AD203" s="8">
        <f t="shared" si="92"/>
        <v>0.31356080000000003</v>
      </c>
      <c r="AG203" s="8">
        <f t="shared" si="96"/>
        <v>0.50929999999999997</v>
      </c>
    </row>
    <row r="204" spans="1:33" x14ac:dyDescent="0.25">
      <c r="A204" s="8">
        <v>200</v>
      </c>
      <c r="B204" s="8">
        <v>2</v>
      </c>
      <c r="C204" s="8">
        <f t="shared" si="93"/>
        <v>100000000</v>
      </c>
      <c r="D204" s="8">
        <f t="shared" si="97"/>
        <v>0</v>
      </c>
      <c r="E204" s="8">
        <f t="shared" si="82"/>
        <v>17000000</v>
      </c>
      <c r="F204" s="8">
        <f t="shared" si="98"/>
        <v>18000000</v>
      </c>
      <c r="G204" s="10" t="str">
        <f t="shared" si="94"/>
        <v>[7982,7987,7979,7972]</v>
      </c>
      <c r="H204" s="8">
        <f t="shared" si="99"/>
        <v>7979.0000000000009</v>
      </c>
      <c r="I204" s="8">
        <f t="shared" si="100"/>
        <v>5044.9999999999991</v>
      </c>
      <c r="J204" s="8">
        <f t="shared" si="95"/>
        <v>12105</v>
      </c>
      <c r="K204" s="8">
        <f t="shared" si="101"/>
        <v>7979.0000000000009</v>
      </c>
      <c r="M204" s="16">
        <v>0.750000000000001</v>
      </c>
      <c r="O204" s="8">
        <f t="shared" si="102"/>
        <v>1.2104999999999999</v>
      </c>
      <c r="P204" s="24">
        <f t="shared" si="103"/>
        <v>0.60526315789473628</v>
      </c>
      <c r="U204" s="39">
        <f t="shared" si="104"/>
        <v>0.79790000000000005</v>
      </c>
      <c r="V204" s="8">
        <f t="shared" si="84"/>
        <v>0.75002599999999997</v>
      </c>
      <c r="W204" s="39">
        <f t="shared" si="85"/>
        <v>0.79820000000000002</v>
      </c>
      <c r="X204" s="8">
        <f t="shared" si="86"/>
        <v>0.62499060000000006</v>
      </c>
      <c r="Y204" s="39">
        <f t="shared" si="87"/>
        <v>0.79869999999999997</v>
      </c>
      <c r="Z204" s="8">
        <f t="shared" si="88"/>
        <v>0.49998619999999999</v>
      </c>
      <c r="AA204" s="8">
        <f t="shared" si="89"/>
        <v>0.79790000000000005</v>
      </c>
      <c r="AB204" s="8">
        <f t="shared" si="90"/>
        <v>0.37501299999999999</v>
      </c>
      <c r="AC204" s="8">
        <f t="shared" si="91"/>
        <v>0.79720000000000002</v>
      </c>
      <c r="AD204" s="8">
        <f t="shared" si="92"/>
        <v>0.31250240000000001</v>
      </c>
      <c r="AG204" s="8">
        <f t="shared" si="96"/>
        <v>0.50449999999999995</v>
      </c>
    </row>
    <row r="205" spans="1:33" x14ac:dyDescent="0.25">
      <c r="A205" s="8">
        <v>201</v>
      </c>
      <c r="B205" s="8">
        <v>2</v>
      </c>
      <c r="C205" s="8">
        <f t="shared" si="93"/>
        <v>100000000</v>
      </c>
      <c r="D205" s="8">
        <f t="shared" si="97"/>
        <v>0</v>
      </c>
      <c r="E205" s="8">
        <f t="shared" si="82"/>
        <v>18000000</v>
      </c>
      <c r="F205" s="8">
        <f t="shared" si="98"/>
        <v>19000000</v>
      </c>
      <c r="G205" s="10" t="str">
        <f t="shared" si="94"/>
        <v>[7956,7961,7952,7945]</v>
      </c>
      <c r="H205" s="8">
        <f t="shared" si="99"/>
        <v>7952</v>
      </c>
      <c r="I205" s="8">
        <f t="shared" si="100"/>
        <v>4997</v>
      </c>
      <c r="J205" s="8">
        <f t="shared" si="95"/>
        <v>12132</v>
      </c>
      <c r="K205" s="8">
        <f t="shared" si="101"/>
        <v>7952</v>
      </c>
      <c r="M205" s="16">
        <v>0.74750000000000105</v>
      </c>
      <c r="O205" s="8">
        <f t="shared" si="102"/>
        <v>1.2132000000000001</v>
      </c>
      <c r="P205" s="24">
        <f t="shared" si="103"/>
        <v>0.60657894736842055</v>
      </c>
      <c r="U205" s="39">
        <f t="shared" si="104"/>
        <v>0.79520000000000002</v>
      </c>
      <c r="V205" s="8">
        <f t="shared" si="84"/>
        <v>0.74748799999999993</v>
      </c>
      <c r="W205" s="39">
        <f t="shared" si="85"/>
        <v>0.79559999999999997</v>
      </c>
      <c r="X205" s="8">
        <f t="shared" si="86"/>
        <v>0.62295480000000003</v>
      </c>
      <c r="Y205" s="39">
        <f t="shared" si="87"/>
        <v>0.79610000000000003</v>
      </c>
      <c r="Z205" s="8">
        <f t="shared" si="88"/>
        <v>0.49835860000000004</v>
      </c>
      <c r="AA205" s="8">
        <f t="shared" si="89"/>
        <v>0.79520000000000002</v>
      </c>
      <c r="AB205" s="8">
        <f t="shared" si="90"/>
        <v>0.37374399999999997</v>
      </c>
      <c r="AC205" s="8">
        <f t="shared" si="91"/>
        <v>0.79449999999999998</v>
      </c>
      <c r="AD205" s="8">
        <f t="shared" si="92"/>
        <v>0.311444</v>
      </c>
      <c r="AG205" s="8">
        <f t="shared" si="96"/>
        <v>0.49969999999999998</v>
      </c>
    </row>
    <row r="206" spans="1:33" x14ac:dyDescent="0.25">
      <c r="A206" s="8">
        <v>202</v>
      </c>
      <c r="B206" s="8">
        <v>2</v>
      </c>
      <c r="C206" s="8">
        <f t="shared" si="93"/>
        <v>100000000</v>
      </c>
      <c r="D206" s="8">
        <f t="shared" si="97"/>
        <v>0</v>
      </c>
      <c r="E206" s="8">
        <f t="shared" si="82"/>
        <v>19000000</v>
      </c>
      <c r="F206" s="8">
        <f t="shared" si="98"/>
        <v>20000000</v>
      </c>
      <c r="G206" s="10" t="str">
        <f t="shared" si="94"/>
        <v>[7929,7934,7926,7919]</v>
      </c>
      <c r="H206" s="8">
        <f t="shared" si="99"/>
        <v>7926</v>
      </c>
      <c r="I206" s="8">
        <f t="shared" si="100"/>
        <v>4950</v>
      </c>
      <c r="J206" s="8">
        <f t="shared" si="95"/>
        <v>12158</v>
      </c>
      <c r="K206" s="8">
        <f t="shared" si="101"/>
        <v>7926</v>
      </c>
      <c r="M206" s="16">
        <v>0.74500000000000099</v>
      </c>
      <c r="O206" s="8">
        <f t="shared" si="102"/>
        <v>1.2158</v>
      </c>
      <c r="P206" s="24">
        <f t="shared" si="103"/>
        <v>0.60789473684210482</v>
      </c>
      <c r="U206" s="39">
        <f t="shared" si="104"/>
        <v>0.79259999999999997</v>
      </c>
      <c r="V206" s="8">
        <f t="shared" si="84"/>
        <v>0.74504399999999993</v>
      </c>
      <c r="W206" s="39">
        <f t="shared" si="85"/>
        <v>0.79290000000000005</v>
      </c>
      <c r="X206" s="8">
        <f t="shared" si="86"/>
        <v>0.62084070000000002</v>
      </c>
      <c r="Y206" s="39">
        <f t="shared" si="87"/>
        <v>0.79339999999999999</v>
      </c>
      <c r="Z206" s="8">
        <f t="shared" si="88"/>
        <v>0.49666840000000001</v>
      </c>
      <c r="AA206" s="8">
        <f t="shared" si="89"/>
        <v>0.79259999999999997</v>
      </c>
      <c r="AB206" s="8">
        <f t="shared" si="90"/>
        <v>0.37252199999999996</v>
      </c>
      <c r="AC206" s="8">
        <f t="shared" si="91"/>
        <v>0.79190000000000005</v>
      </c>
      <c r="AD206" s="8">
        <f t="shared" si="92"/>
        <v>0.31042480000000006</v>
      </c>
      <c r="AG206" s="8">
        <f t="shared" si="96"/>
        <v>0.495</v>
      </c>
    </row>
    <row r="207" spans="1:33" x14ac:dyDescent="0.25">
      <c r="A207" s="8">
        <v>203</v>
      </c>
      <c r="B207" s="8">
        <v>2</v>
      </c>
      <c r="C207" s="8">
        <f t="shared" si="93"/>
        <v>100000000</v>
      </c>
      <c r="D207" s="8">
        <f t="shared" si="97"/>
        <v>0</v>
      </c>
      <c r="E207" s="8">
        <f t="shared" si="82"/>
        <v>20000000</v>
      </c>
      <c r="F207" s="8">
        <f t="shared" si="98"/>
        <v>21000000</v>
      </c>
      <c r="G207" s="10" t="str">
        <f t="shared" si="94"/>
        <v>[7902,7907,7899,7892]</v>
      </c>
      <c r="H207" s="8">
        <f t="shared" si="99"/>
        <v>7899.0000000000009</v>
      </c>
      <c r="I207" s="8">
        <f t="shared" si="100"/>
        <v>4902</v>
      </c>
      <c r="J207" s="8">
        <f t="shared" si="95"/>
        <v>12184</v>
      </c>
      <c r="K207" s="8">
        <f t="shared" si="101"/>
        <v>7899.0000000000009</v>
      </c>
      <c r="M207" s="16">
        <v>0.74250000000000105</v>
      </c>
      <c r="O207" s="8">
        <f t="shared" si="102"/>
        <v>1.2183999999999999</v>
      </c>
      <c r="P207" s="24">
        <f t="shared" si="103"/>
        <v>0.60921052631578898</v>
      </c>
      <c r="U207" s="39">
        <f t="shared" si="104"/>
        <v>0.78990000000000005</v>
      </c>
      <c r="V207" s="8">
        <f t="shared" si="84"/>
        <v>0.742506</v>
      </c>
      <c r="W207" s="39">
        <f t="shared" si="85"/>
        <v>0.79020000000000001</v>
      </c>
      <c r="X207" s="8">
        <f t="shared" si="86"/>
        <v>0.61872660000000002</v>
      </c>
      <c r="Y207" s="39">
        <f t="shared" si="87"/>
        <v>0.79069999999999996</v>
      </c>
      <c r="Z207" s="8">
        <f t="shared" si="88"/>
        <v>0.49497819999999998</v>
      </c>
      <c r="AA207" s="8">
        <f t="shared" si="89"/>
        <v>0.78990000000000005</v>
      </c>
      <c r="AB207" s="8">
        <f t="shared" si="90"/>
        <v>0.371253</v>
      </c>
      <c r="AC207" s="8">
        <f t="shared" si="91"/>
        <v>0.78920000000000001</v>
      </c>
      <c r="AD207" s="8">
        <f t="shared" si="92"/>
        <v>0.30936640000000004</v>
      </c>
      <c r="AG207" s="8">
        <f t="shared" si="96"/>
        <v>0.49020000000000002</v>
      </c>
    </row>
    <row r="208" spans="1:33" x14ac:dyDescent="0.25">
      <c r="A208" s="8">
        <v>204</v>
      </c>
      <c r="B208" s="8">
        <v>2</v>
      </c>
      <c r="C208" s="8">
        <f t="shared" si="93"/>
        <v>100000000</v>
      </c>
      <c r="D208" s="8">
        <f t="shared" si="97"/>
        <v>0</v>
      </c>
      <c r="E208" s="8">
        <f t="shared" si="82"/>
        <v>21000000</v>
      </c>
      <c r="F208" s="8">
        <f t="shared" si="98"/>
        <v>22000000</v>
      </c>
      <c r="G208" s="10" t="str">
        <f t="shared" si="94"/>
        <v>[7876,7881,7872,7866]</v>
      </c>
      <c r="H208" s="8">
        <f t="shared" si="99"/>
        <v>7872</v>
      </c>
      <c r="I208" s="8">
        <f t="shared" si="100"/>
        <v>4855</v>
      </c>
      <c r="J208" s="8">
        <f t="shared" si="95"/>
        <v>12211</v>
      </c>
      <c r="K208" s="8">
        <f t="shared" si="101"/>
        <v>7872</v>
      </c>
      <c r="M208" s="16">
        <v>0.74000000000000099</v>
      </c>
      <c r="O208" s="8">
        <f t="shared" si="102"/>
        <v>1.2211000000000001</v>
      </c>
      <c r="P208" s="24">
        <f t="shared" si="103"/>
        <v>0.61052631578947314</v>
      </c>
      <c r="U208" s="39">
        <f t="shared" si="104"/>
        <v>0.78720000000000001</v>
      </c>
      <c r="V208" s="8">
        <f t="shared" si="84"/>
        <v>0.73996799999999996</v>
      </c>
      <c r="W208" s="39">
        <f t="shared" si="85"/>
        <v>0.78759999999999997</v>
      </c>
      <c r="X208" s="8">
        <f t="shared" si="86"/>
        <v>0.61669079999999998</v>
      </c>
      <c r="Y208" s="39">
        <f t="shared" si="87"/>
        <v>0.78810000000000002</v>
      </c>
      <c r="Z208" s="8">
        <f t="shared" si="88"/>
        <v>0.49335060000000003</v>
      </c>
      <c r="AA208" s="8">
        <f t="shared" si="89"/>
        <v>0.78720000000000001</v>
      </c>
      <c r="AB208" s="8">
        <f t="shared" si="90"/>
        <v>0.36998399999999998</v>
      </c>
      <c r="AC208" s="8">
        <f t="shared" si="91"/>
        <v>0.78659999999999997</v>
      </c>
      <c r="AD208" s="8">
        <f t="shared" si="92"/>
        <v>0.30834719999999999</v>
      </c>
      <c r="AG208" s="8">
        <f t="shared" si="96"/>
        <v>0.48549999999999999</v>
      </c>
    </row>
    <row r="209" spans="1:33" x14ac:dyDescent="0.25">
      <c r="A209" s="8">
        <v>205</v>
      </c>
      <c r="B209" s="8">
        <v>2</v>
      </c>
      <c r="C209" s="8">
        <f t="shared" si="93"/>
        <v>100000000</v>
      </c>
      <c r="D209" s="8">
        <f t="shared" si="97"/>
        <v>0</v>
      </c>
      <c r="E209" s="8">
        <f t="shared" si="82"/>
        <v>22000000</v>
      </c>
      <c r="F209" s="8">
        <f t="shared" si="98"/>
        <v>23000000</v>
      </c>
      <c r="G209" s="10" t="str">
        <f t="shared" si="94"/>
        <v>[7849,7854,7846,7839]</v>
      </c>
      <c r="H209" s="8">
        <f t="shared" si="99"/>
        <v>7846</v>
      </c>
      <c r="I209" s="8">
        <f t="shared" si="100"/>
        <v>4809</v>
      </c>
      <c r="J209" s="8">
        <f t="shared" si="95"/>
        <v>12237</v>
      </c>
      <c r="K209" s="8">
        <f t="shared" si="101"/>
        <v>7846</v>
      </c>
      <c r="M209" s="16">
        <v>0.73750000000000104</v>
      </c>
      <c r="O209" s="8">
        <f t="shared" si="102"/>
        <v>1.2237</v>
      </c>
      <c r="P209" s="24">
        <f t="shared" si="103"/>
        <v>0.6118421052631573</v>
      </c>
      <c r="U209" s="39">
        <f t="shared" si="104"/>
        <v>0.78459999999999996</v>
      </c>
      <c r="V209" s="8">
        <f t="shared" si="84"/>
        <v>0.73752399999999996</v>
      </c>
      <c r="W209" s="39">
        <f t="shared" si="85"/>
        <v>0.78490000000000004</v>
      </c>
      <c r="X209" s="8">
        <f t="shared" si="86"/>
        <v>0.61457670000000009</v>
      </c>
      <c r="Y209" s="39">
        <f t="shared" si="87"/>
        <v>0.78539999999999999</v>
      </c>
      <c r="Z209" s="8">
        <f t="shared" si="88"/>
        <v>0.4916604</v>
      </c>
      <c r="AA209" s="8">
        <f t="shared" si="89"/>
        <v>0.78459999999999996</v>
      </c>
      <c r="AB209" s="8">
        <f t="shared" si="90"/>
        <v>0.36876199999999998</v>
      </c>
      <c r="AC209" s="8">
        <f t="shared" si="91"/>
        <v>0.78390000000000004</v>
      </c>
      <c r="AD209" s="8">
        <f t="shared" si="92"/>
        <v>0.30728880000000003</v>
      </c>
      <c r="AG209" s="8">
        <f t="shared" si="96"/>
        <v>0.48089999999999999</v>
      </c>
    </row>
    <row r="210" spans="1:33" x14ac:dyDescent="0.25">
      <c r="A210" s="8">
        <v>206</v>
      </c>
      <c r="B210" s="8">
        <v>2</v>
      </c>
      <c r="C210" s="8">
        <f t="shared" si="93"/>
        <v>100000000</v>
      </c>
      <c r="D210" s="8">
        <f t="shared" si="97"/>
        <v>0</v>
      </c>
      <c r="E210" s="8">
        <f t="shared" si="82"/>
        <v>23000000</v>
      </c>
      <c r="F210" s="8">
        <f t="shared" si="98"/>
        <v>24000000</v>
      </c>
      <c r="G210" s="10" t="str">
        <f t="shared" si="94"/>
        <v>[7822,7827,7819,7813]</v>
      </c>
      <c r="H210" s="8">
        <f t="shared" si="99"/>
        <v>7819</v>
      </c>
      <c r="I210" s="8">
        <f t="shared" si="100"/>
        <v>4762</v>
      </c>
      <c r="J210" s="8">
        <f t="shared" si="95"/>
        <v>12263</v>
      </c>
      <c r="K210" s="8">
        <f t="shared" si="101"/>
        <v>7819</v>
      </c>
      <c r="M210" s="16">
        <v>0.73500000000000099</v>
      </c>
      <c r="O210" s="8">
        <f t="shared" si="102"/>
        <v>1.2262999999999999</v>
      </c>
      <c r="P210" s="24">
        <f t="shared" si="103"/>
        <v>0.61315789473684157</v>
      </c>
      <c r="U210" s="39">
        <f t="shared" si="104"/>
        <v>0.78190000000000004</v>
      </c>
      <c r="V210" s="8">
        <f t="shared" si="84"/>
        <v>0.73498600000000003</v>
      </c>
      <c r="W210" s="39">
        <f t="shared" si="85"/>
        <v>0.78220000000000001</v>
      </c>
      <c r="X210" s="8">
        <f t="shared" si="86"/>
        <v>0.61246260000000008</v>
      </c>
      <c r="Y210" s="39">
        <f t="shared" si="87"/>
        <v>0.78269999999999995</v>
      </c>
      <c r="Z210" s="8">
        <f t="shared" si="88"/>
        <v>0.48997019999999997</v>
      </c>
      <c r="AA210" s="8">
        <f t="shared" si="89"/>
        <v>0.78190000000000004</v>
      </c>
      <c r="AB210" s="8">
        <f t="shared" si="90"/>
        <v>0.36749300000000001</v>
      </c>
      <c r="AC210" s="8">
        <f t="shared" si="91"/>
        <v>0.78129999999999999</v>
      </c>
      <c r="AD210" s="8">
        <f t="shared" si="92"/>
        <v>0.30626960000000003</v>
      </c>
      <c r="AG210" s="8">
        <f t="shared" si="96"/>
        <v>0.47620000000000001</v>
      </c>
    </row>
    <row r="211" spans="1:33" x14ac:dyDescent="0.25">
      <c r="A211" s="8">
        <v>207</v>
      </c>
      <c r="B211" s="8">
        <v>2</v>
      </c>
      <c r="C211" s="8">
        <f t="shared" si="93"/>
        <v>100000000</v>
      </c>
      <c r="D211" s="8">
        <f t="shared" si="97"/>
        <v>0</v>
      </c>
      <c r="E211" s="8">
        <f t="shared" si="82"/>
        <v>24000000</v>
      </c>
      <c r="F211" s="8">
        <f t="shared" si="98"/>
        <v>25000000</v>
      </c>
      <c r="G211" s="10" t="str">
        <f t="shared" si="94"/>
        <v>[7796,7801,7793,7786]</v>
      </c>
      <c r="H211" s="8">
        <f t="shared" si="99"/>
        <v>7793</v>
      </c>
      <c r="I211" s="8">
        <f t="shared" si="100"/>
        <v>4716</v>
      </c>
      <c r="J211" s="8">
        <f t="shared" si="95"/>
        <v>12289.000000000002</v>
      </c>
      <c r="K211" s="8">
        <f t="shared" si="101"/>
        <v>7793</v>
      </c>
      <c r="M211" s="16">
        <v>0.73250000000000104</v>
      </c>
      <c r="O211" s="8">
        <f t="shared" si="102"/>
        <v>1.2289000000000001</v>
      </c>
      <c r="P211" s="24">
        <f t="shared" si="103"/>
        <v>0.61447368421052584</v>
      </c>
      <c r="U211" s="39">
        <f t="shared" si="104"/>
        <v>0.77929999999999999</v>
      </c>
      <c r="V211" s="8">
        <f t="shared" si="84"/>
        <v>0.73254199999999992</v>
      </c>
      <c r="W211" s="39">
        <f t="shared" si="85"/>
        <v>0.77959999999999996</v>
      </c>
      <c r="X211" s="8">
        <f t="shared" si="86"/>
        <v>0.61042679999999994</v>
      </c>
      <c r="Y211" s="39">
        <f t="shared" si="87"/>
        <v>0.78010000000000002</v>
      </c>
      <c r="Z211" s="8">
        <f t="shared" si="88"/>
        <v>0.48834260000000002</v>
      </c>
      <c r="AA211" s="8">
        <f t="shared" si="89"/>
        <v>0.77929999999999999</v>
      </c>
      <c r="AB211" s="8">
        <f t="shared" si="90"/>
        <v>0.36627099999999996</v>
      </c>
      <c r="AC211" s="8">
        <f t="shared" si="91"/>
        <v>0.77859999999999996</v>
      </c>
      <c r="AD211" s="8">
        <f t="shared" si="92"/>
        <v>0.30521120000000002</v>
      </c>
      <c r="AG211" s="8">
        <f t="shared" si="96"/>
        <v>0.47160000000000002</v>
      </c>
    </row>
    <row r="212" spans="1:33" x14ac:dyDescent="0.25">
      <c r="A212" s="8">
        <v>208</v>
      </c>
      <c r="B212" s="8">
        <v>2</v>
      </c>
      <c r="C212" s="8">
        <f t="shared" si="93"/>
        <v>100000000</v>
      </c>
      <c r="D212" s="8">
        <f t="shared" si="97"/>
        <v>0</v>
      </c>
      <c r="E212" s="8">
        <f t="shared" si="82"/>
        <v>25000000</v>
      </c>
      <c r="F212" s="8">
        <f t="shared" si="98"/>
        <v>0</v>
      </c>
      <c r="G212" s="10" t="str">
        <f t="shared" si="94"/>
        <v>[7769,7774,7766,7759]</v>
      </c>
      <c r="H212" s="8">
        <f t="shared" si="99"/>
        <v>7766</v>
      </c>
      <c r="I212" s="8">
        <f t="shared" si="100"/>
        <v>4670</v>
      </c>
      <c r="J212" s="8">
        <f t="shared" si="95"/>
        <v>12316</v>
      </c>
      <c r="K212" s="8">
        <f t="shared" si="101"/>
        <v>7766</v>
      </c>
      <c r="M212" s="16">
        <v>0.73000000000000098</v>
      </c>
      <c r="O212" s="8">
        <f t="shared" si="102"/>
        <v>1.2316</v>
      </c>
      <c r="P212" s="24">
        <f t="shared" si="103"/>
        <v>0.61578947368421</v>
      </c>
      <c r="U212" s="39">
        <f t="shared" si="104"/>
        <v>0.77659999999999996</v>
      </c>
      <c r="V212" s="8">
        <f t="shared" si="84"/>
        <v>0.73000399999999988</v>
      </c>
      <c r="W212" s="39">
        <f t="shared" si="85"/>
        <v>0.77690000000000003</v>
      </c>
      <c r="X212" s="8">
        <f t="shared" si="86"/>
        <v>0.60831270000000004</v>
      </c>
      <c r="Y212" s="39">
        <f t="shared" si="87"/>
        <v>0.77739999999999998</v>
      </c>
      <c r="Z212" s="8">
        <f t="shared" si="88"/>
        <v>0.48665239999999998</v>
      </c>
      <c r="AA212" s="8">
        <f t="shared" si="89"/>
        <v>0.77659999999999996</v>
      </c>
      <c r="AB212" s="8">
        <f t="shared" si="90"/>
        <v>0.36500199999999994</v>
      </c>
      <c r="AC212" s="8">
        <f t="shared" si="91"/>
        <v>0.77590000000000003</v>
      </c>
      <c r="AD212" s="8">
        <f t="shared" si="92"/>
        <v>0.3041528</v>
      </c>
      <c r="AG212" s="8">
        <f t="shared" si="96"/>
        <v>0.46700000000000003</v>
      </c>
    </row>
  </sheetData>
  <mergeCells count="3">
    <mergeCell ref="W2:AC2"/>
    <mergeCell ref="Q4:S4"/>
    <mergeCell ref="AI4:AJ4"/>
  </mergeCells>
  <phoneticPr fontId="16" type="noConversion"/>
  <conditionalFormatting sqref="A1:K4">
    <cfRule type="containsText" dxfId="18" priority="1" operator="containsText" text=" ">
      <formula>NOT(ISERROR(SEARCH(" ",A1)))</formula>
    </cfRule>
  </conditionalFormatting>
  <conditionalFormatting sqref="E5 G5:K212 AA5:AA212 AC5:AC212 E31:E212">
    <cfRule type="containsText" dxfId="17" priority="13" operator="containsText" text=" ">
      <formula>NOT(ISERROR(SEARCH(" ",E5)))</formula>
    </cfRule>
  </conditionalFormatting>
  <conditionalFormatting sqref="V5:V212">
    <cfRule type="cellIs" dxfId="16" priority="5" operator="lessThan">
      <formula>0.95</formula>
    </cfRule>
  </conditionalFormatting>
  <conditionalFormatting sqref="X5:X212">
    <cfRule type="cellIs" dxfId="15" priority="9" operator="lessThan">
      <formula>0.95</formula>
    </cfRule>
  </conditionalFormatting>
  <conditionalFormatting sqref="Z5:Z212">
    <cfRule type="cellIs" dxfId="14" priority="8" operator="lessThan">
      <formula>0.95</formula>
    </cfRule>
  </conditionalFormatting>
  <conditionalFormatting sqref="AB5:AB212">
    <cfRule type="cellIs" dxfId="13" priority="7" operator="lessThan">
      <formula>0.95</formula>
    </cfRule>
  </conditionalFormatting>
  <conditionalFormatting sqref="AD5:AD212">
    <cfRule type="cellIs" dxfId="12" priority="6" operator="lessThan">
      <formula>0.95</formula>
    </cfRule>
  </conditionalFormatting>
  <conditionalFormatting sqref="AO1:XFD3">
    <cfRule type="containsText" dxfId="11" priority="15" operator="containsText" text=" ">
      <formula>NOT(ISERROR(SEARCH(" ",AO1)))</formula>
    </cfRule>
  </conditionalFormatting>
  <pageMargins left="0.69930555555555596" right="0.69930555555555596" top="0.75" bottom="0.75" header="0.3" footer="0.3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8"/>
  <sheetViews>
    <sheetView workbookViewId="0">
      <selection activeCell="D8" sqref="D8"/>
    </sheetView>
  </sheetViews>
  <sheetFormatPr defaultColWidth="9" defaultRowHeight="14" x14ac:dyDescent="0.25"/>
  <cols>
    <col min="1" max="1" width="14.6328125" customWidth="1"/>
    <col min="2" max="2" width="19.6328125" customWidth="1"/>
    <col min="3" max="3" width="14.08984375" customWidth="1"/>
    <col min="4" max="4" width="21.7265625" customWidth="1"/>
    <col min="5" max="5" width="12.7265625" customWidth="1"/>
    <col min="6" max="6" width="14.36328125" customWidth="1"/>
    <col min="7" max="7" width="21.7265625" customWidth="1"/>
    <col min="8" max="8" width="12.7265625" customWidth="1"/>
    <col min="9" max="9" width="14.36328125" customWidth="1"/>
  </cols>
  <sheetData>
    <row r="1" spans="1:9" ht="14.5" x14ac:dyDescent="0.4">
      <c r="A1" s="1" t="s">
        <v>0</v>
      </c>
      <c r="B1" s="2" t="s">
        <v>0</v>
      </c>
      <c r="C1" s="2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</row>
    <row r="2" spans="1:9" ht="14.5" x14ac:dyDescent="0.4">
      <c r="A2" s="2" t="s">
        <v>5</v>
      </c>
      <c r="B2" s="3" t="s">
        <v>5</v>
      </c>
      <c r="C2" s="3" t="s">
        <v>5</v>
      </c>
      <c r="D2" s="2" t="s">
        <v>5</v>
      </c>
      <c r="E2" s="2" t="s">
        <v>5</v>
      </c>
      <c r="F2" s="2" t="s">
        <v>5</v>
      </c>
      <c r="G2" s="2" t="s">
        <v>5</v>
      </c>
      <c r="H2" s="2" t="s">
        <v>5</v>
      </c>
      <c r="I2" s="2" t="s">
        <v>5</v>
      </c>
    </row>
    <row r="3" spans="1:9" ht="14.5" x14ac:dyDescent="0.4">
      <c r="A3" s="2" t="s">
        <v>10</v>
      </c>
      <c r="B3" s="3" t="s">
        <v>11</v>
      </c>
      <c r="C3" s="3" t="s">
        <v>12</v>
      </c>
      <c r="D3" s="2" t="s">
        <v>86</v>
      </c>
      <c r="E3" s="2" t="s">
        <v>87</v>
      </c>
      <c r="F3" s="2" t="s">
        <v>108</v>
      </c>
      <c r="G3" s="2" t="s">
        <v>89</v>
      </c>
      <c r="H3" s="2" t="s">
        <v>90</v>
      </c>
      <c r="I3" s="2" t="s">
        <v>109</v>
      </c>
    </row>
    <row r="4" spans="1:9" ht="26.5" x14ac:dyDescent="0.4">
      <c r="A4" s="4" t="s">
        <v>28</v>
      </c>
      <c r="B4" s="5" t="s">
        <v>29</v>
      </c>
      <c r="C4" s="6" t="s">
        <v>30</v>
      </c>
      <c r="D4" s="7" t="s">
        <v>31</v>
      </c>
      <c r="E4" s="7"/>
      <c r="F4" s="7" t="s">
        <v>110</v>
      </c>
      <c r="G4" s="7" t="s">
        <v>31</v>
      </c>
      <c r="H4" s="7"/>
      <c r="I4" s="7" t="s">
        <v>110</v>
      </c>
    </row>
    <row r="5" spans="1:9" ht="16.5" x14ac:dyDescent="0.25">
      <c r="A5" s="8">
        <v>2</v>
      </c>
      <c r="B5" s="8">
        <v>0</v>
      </c>
      <c r="C5" s="8">
        <v>6000000</v>
      </c>
      <c r="D5" s="8">
        <v>0</v>
      </c>
      <c r="E5" s="8">
        <v>50000</v>
      </c>
      <c r="F5" s="8">
        <v>10158</v>
      </c>
      <c r="G5" s="8">
        <v>0</v>
      </c>
      <c r="H5" s="8">
        <v>50000</v>
      </c>
      <c r="I5" s="8">
        <v>10158</v>
      </c>
    </row>
    <row r="6" spans="1:9" ht="16.5" x14ac:dyDescent="0.25">
      <c r="A6" s="8">
        <v>2</v>
      </c>
      <c r="B6" s="8">
        <v>0</v>
      </c>
      <c r="C6" s="8">
        <v>6000000</v>
      </c>
      <c r="D6" s="8">
        <v>50000</v>
      </c>
      <c r="E6" s="8">
        <v>150000</v>
      </c>
      <c r="F6" s="8">
        <v>10184</v>
      </c>
      <c r="G6" s="8">
        <v>50000</v>
      </c>
      <c r="H6" s="8">
        <v>150000</v>
      </c>
      <c r="I6" s="8">
        <v>10184</v>
      </c>
    </row>
    <row r="7" spans="1:9" ht="16.5" x14ac:dyDescent="0.25">
      <c r="A7" s="8">
        <v>2</v>
      </c>
      <c r="B7" s="8">
        <v>0</v>
      </c>
      <c r="C7" s="8">
        <v>6000000</v>
      </c>
      <c r="D7" s="8">
        <v>150000</v>
      </c>
      <c r="E7" s="8">
        <v>250000</v>
      </c>
      <c r="F7" s="8">
        <v>10211</v>
      </c>
      <c r="G7" s="8">
        <v>150000</v>
      </c>
      <c r="H7" s="8">
        <v>250000</v>
      </c>
      <c r="I7" s="8">
        <v>10211</v>
      </c>
    </row>
    <row r="8" spans="1:9" ht="16.5" x14ac:dyDescent="0.25">
      <c r="A8" s="8">
        <v>2</v>
      </c>
      <c r="B8" s="8">
        <v>0</v>
      </c>
      <c r="C8" s="8">
        <v>6000000</v>
      </c>
      <c r="D8" s="8">
        <v>250000</v>
      </c>
      <c r="E8" s="8">
        <v>350000</v>
      </c>
      <c r="F8" s="8">
        <v>10237</v>
      </c>
      <c r="G8" s="8">
        <v>250000</v>
      </c>
      <c r="H8" s="8">
        <v>350000</v>
      </c>
      <c r="I8" s="8">
        <v>10237</v>
      </c>
    </row>
    <row r="9" spans="1:9" ht="16.5" x14ac:dyDescent="0.25">
      <c r="A9" s="8">
        <v>2</v>
      </c>
      <c r="B9" s="8">
        <v>0</v>
      </c>
      <c r="C9" s="8">
        <v>6000000</v>
      </c>
      <c r="D9" s="8">
        <v>350000</v>
      </c>
      <c r="E9" s="8">
        <v>450000</v>
      </c>
      <c r="F9" s="8">
        <v>10263</v>
      </c>
      <c r="G9" s="8">
        <v>350000</v>
      </c>
      <c r="H9" s="8">
        <v>450000</v>
      </c>
      <c r="I9" s="8">
        <v>10263</v>
      </c>
    </row>
    <row r="10" spans="1:9" ht="16.5" x14ac:dyDescent="0.25">
      <c r="A10" s="8">
        <v>2</v>
      </c>
      <c r="B10" s="8">
        <v>0</v>
      </c>
      <c r="C10" s="8">
        <v>6000000</v>
      </c>
      <c r="D10" s="8">
        <v>450000</v>
      </c>
      <c r="E10" s="8">
        <v>550000</v>
      </c>
      <c r="F10" s="8">
        <v>10289</v>
      </c>
      <c r="G10" s="8">
        <v>450000</v>
      </c>
      <c r="H10" s="8">
        <v>550000</v>
      </c>
      <c r="I10" s="8">
        <v>10289</v>
      </c>
    </row>
    <row r="11" spans="1:9" ht="16.5" x14ac:dyDescent="0.25">
      <c r="A11" s="8">
        <v>2</v>
      </c>
      <c r="B11" s="8">
        <v>0</v>
      </c>
      <c r="C11" s="8">
        <v>6000000</v>
      </c>
      <c r="D11" s="8">
        <v>550000</v>
      </c>
      <c r="E11" s="8">
        <v>650000</v>
      </c>
      <c r="F11" s="8">
        <v>10316</v>
      </c>
      <c r="G11" s="8">
        <v>550000</v>
      </c>
      <c r="H11" s="8">
        <v>650000</v>
      </c>
      <c r="I11" s="8">
        <v>10316</v>
      </c>
    </row>
    <row r="12" spans="1:9" ht="16.5" x14ac:dyDescent="0.25">
      <c r="A12" s="8">
        <v>2</v>
      </c>
      <c r="B12" s="8">
        <v>0</v>
      </c>
      <c r="C12" s="8">
        <v>6000000</v>
      </c>
      <c r="D12" s="8">
        <v>650000</v>
      </c>
      <c r="E12" s="8">
        <v>750000</v>
      </c>
      <c r="F12" s="8">
        <v>10342</v>
      </c>
      <c r="G12" s="8">
        <v>650000</v>
      </c>
      <c r="H12" s="8">
        <v>750000</v>
      </c>
      <c r="I12" s="8">
        <v>10342</v>
      </c>
    </row>
    <row r="13" spans="1:9" ht="16.5" x14ac:dyDescent="0.25">
      <c r="A13" s="8">
        <v>2</v>
      </c>
      <c r="B13" s="8">
        <v>0</v>
      </c>
      <c r="C13" s="8">
        <v>6000000</v>
      </c>
      <c r="D13" s="8">
        <v>750000</v>
      </c>
      <c r="E13" s="8">
        <v>850000</v>
      </c>
      <c r="F13" s="8">
        <v>10368</v>
      </c>
      <c r="G13" s="8">
        <v>750000</v>
      </c>
      <c r="H13" s="8">
        <v>850000</v>
      </c>
      <c r="I13" s="8">
        <v>10368</v>
      </c>
    </row>
    <row r="14" spans="1:9" ht="16.5" x14ac:dyDescent="0.25">
      <c r="A14" s="8">
        <v>2</v>
      </c>
      <c r="B14" s="8">
        <v>0</v>
      </c>
      <c r="C14" s="8">
        <v>6000000</v>
      </c>
      <c r="D14" s="8">
        <v>850000</v>
      </c>
      <c r="E14" s="8">
        <v>950000</v>
      </c>
      <c r="F14" s="8">
        <v>10395</v>
      </c>
      <c r="G14" s="8">
        <v>850000</v>
      </c>
      <c r="H14" s="8">
        <v>950000</v>
      </c>
      <c r="I14" s="8">
        <v>10395</v>
      </c>
    </row>
    <row r="15" spans="1:9" ht="16.5" x14ac:dyDescent="0.25">
      <c r="A15" s="8">
        <v>2</v>
      </c>
      <c r="B15" s="8">
        <v>0</v>
      </c>
      <c r="C15" s="8">
        <v>6000000</v>
      </c>
      <c r="D15" s="8">
        <v>950000</v>
      </c>
      <c r="E15" s="8">
        <v>1050000</v>
      </c>
      <c r="F15" s="8">
        <v>10421</v>
      </c>
      <c r="G15" s="8">
        <v>950000</v>
      </c>
      <c r="H15" s="8">
        <v>1050000</v>
      </c>
      <c r="I15" s="8">
        <v>10421</v>
      </c>
    </row>
    <row r="16" spans="1:9" ht="16.5" x14ac:dyDescent="0.25">
      <c r="A16" s="8">
        <v>2</v>
      </c>
      <c r="B16" s="8">
        <v>0</v>
      </c>
      <c r="C16" s="8">
        <v>6000000</v>
      </c>
      <c r="D16" s="8">
        <v>1050000</v>
      </c>
      <c r="E16" s="8">
        <v>1150000</v>
      </c>
      <c r="F16" s="8">
        <v>10447</v>
      </c>
      <c r="G16" s="8">
        <v>1050000</v>
      </c>
      <c r="H16" s="8">
        <v>1150000</v>
      </c>
      <c r="I16" s="8">
        <v>10447</v>
      </c>
    </row>
    <row r="17" spans="1:9" ht="16.5" x14ac:dyDescent="0.25">
      <c r="A17" s="8">
        <v>2</v>
      </c>
      <c r="B17" s="8">
        <v>0</v>
      </c>
      <c r="C17" s="8">
        <v>6000000</v>
      </c>
      <c r="D17" s="8">
        <v>1150000</v>
      </c>
      <c r="E17" s="8">
        <v>1250000</v>
      </c>
      <c r="F17" s="8">
        <v>10474</v>
      </c>
      <c r="G17" s="8">
        <v>1150000</v>
      </c>
      <c r="H17" s="8">
        <v>1250000</v>
      </c>
      <c r="I17" s="8">
        <v>10474</v>
      </c>
    </row>
    <row r="18" spans="1:9" ht="16.5" x14ac:dyDescent="0.25">
      <c r="A18" s="8">
        <v>2</v>
      </c>
      <c r="B18" s="8">
        <v>0</v>
      </c>
      <c r="C18" s="8">
        <v>6000000</v>
      </c>
      <c r="D18" s="8">
        <v>1250000</v>
      </c>
      <c r="E18" s="8">
        <v>1350000</v>
      </c>
      <c r="F18" s="8">
        <v>10500</v>
      </c>
      <c r="G18" s="8">
        <v>1250000</v>
      </c>
      <c r="H18" s="8">
        <v>1350000</v>
      </c>
      <c r="I18" s="8">
        <v>10500</v>
      </c>
    </row>
    <row r="19" spans="1:9" ht="16.5" x14ac:dyDescent="0.25">
      <c r="A19" s="8">
        <v>2</v>
      </c>
      <c r="B19" s="8">
        <v>0</v>
      </c>
      <c r="C19" s="8">
        <v>6000000</v>
      </c>
      <c r="D19" s="8">
        <v>1350000</v>
      </c>
      <c r="E19" s="8">
        <v>1450000</v>
      </c>
      <c r="F19" s="8">
        <v>10526</v>
      </c>
      <c r="G19" s="8">
        <v>1350000</v>
      </c>
      <c r="H19" s="8">
        <v>1450000</v>
      </c>
      <c r="I19" s="8">
        <v>10526</v>
      </c>
    </row>
    <row r="20" spans="1:9" ht="16.5" x14ac:dyDescent="0.25">
      <c r="A20" s="8">
        <v>2</v>
      </c>
      <c r="B20" s="8">
        <v>0</v>
      </c>
      <c r="C20" s="8">
        <v>6000000</v>
      </c>
      <c r="D20" s="8">
        <v>1450000</v>
      </c>
      <c r="E20" s="8">
        <v>1550000</v>
      </c>
      <c r="F20" s="8">
        <v>10553</v>
      </c>
      <c r="G20" s="8">
        <v>1450000</v>
      </c>
      <c r="H20" s="8">
        <v>1550000</v>
      </c>
      <c r="I20" s="8">
        <v>10553</v>
      </c>
    </row>
    <row r="21" spans="1:9" ht="16.5" x14ac:dyDescent="0.25">
      <c r="A21" s="8">
        <v>2</v>
      </c>
      <c r="B21" s="8">
        <v>0</v>
      </c>
      <c r="C21" s="8">
        <v>6000000</v>
      </c>
      <c r="D21" s="8">
        <v>1550000</v>
      </c>
      <c r="E21" s="8">
        <v>1650000</v>
      </c>
      <c r="F21" s="8">
        <v>10579</v>
      </c>
      <c r="G21" s="8">
        <v>1550000</v>
      </c>
      <c r="H21" s="8">
        <v>1650000</v>
      </c>
      <c r="I21" s="8">
        <v>10579</v>
      </c>
    </row>
    <row r="22" spans="1:9" ht="16.5" x14ac:dyDescent="0.25">
      <c r="A22" s="8">
        <v>2</v>
      </c>
      <c r="B22" s="8">
        <v>0</v>
      </c>
      <c r="C22" s="8">
        <v>6000000</v>
      </c>
      <c r="D22" s="8">
        <v>1650000</v>
      </c>
      <c r="E22" s="8">
        <v>1750000</v>
      </c>
      <c r="F22" s="8">
        <v>10605</v>
      </c>
      <c r="G22" s="8">
        <v>1650000</v>
      </c>
      <c r="H22" s="8">
        <v>1750000</v>
      </c>
      <c r="I22" s="8">
        <v>10605</v>
      </c>
    </row>
    <row r="23" spans="1:9" ht="16.5" x14ac:dyDescent="0.25">
      <c r="A23" s="8">
        <v>2</v>
      </c>
      <c r="B23" s="8">
        <v>0</v>
      </c>
      <c r="C23" s="8">
        <v>6000000</v>
      </c>
      <c r="D23" s="8">
        <v>1750000</v>
      </c>
      <c r="E23" s="8">
        <v>1850000</v>
      </c>
      <c r="F23" s="8">
        <v>10632</v>
      </c>
      <c r="G23" s="8">
        <v>1750000</v>
      </c>
      <c r="H23" s="8">
        <v>1850000</v>
      </c>
      <c r="I23" s="8">
        <v>10632</v>
      </c>
    </row>
    <row r="24" spans="1:9" ht="16.5" x14ac:dyDescent="0.25">
      <c r="A24" s="8">
        <v>2</v>
      </c>
      <c r="B24" s="8">
        <v>0</v>
      </c>
      <c r="C24" s="8">
        <v>6000000</v>
      </c>
      <c r="D24" s="8">
        <v>1850000</v>
      </c>
      <c r="E24" s="8">
        <v>1950000</v>
      </c>
      <c r="F24" s="8">
        <v>10658</v>
      </c>
      <c r="G24" s="8">
        <v>1850000</v>
      </c>
      <c r="H24" s="8">
        <v>1950000</v>
      </c>
      <c r="I24" s="8">
        <v>10658</v>
      </c>
    </row>
    <row r="25" spans="1:9" ht="16.5" x14ac:dyDescent="0.25">
      <c r="A25" s="8">
        <v>2</v>
      </c>
      <c r="B25" s="8">
        <v>0</v>
      </c>
      <c r="C25" s="8">
        <v>6000000</v>
      </c>
      <c r="D25" s="8">
        <v>1950000</v>
      </c>
      <c r="E25" s="8">
        <v>2050000</v>
      </c>
      <c r="F25" s="8">
        <v>10684</v>
      </c>
      <c r="G25" s="8">
        <v>1950000</v>
      </c>
      <c r="H25" s="8">
        <v>2050000</v>
      </c>
      <c r="I25" s="8">
        <v>10684</v>
      </c>
    </row>
    <row r="26" spans="1:9" ht="16.5" x14ac:dyDescent="0.25">
      <c r="A26" s="8">
        <v>2</v>
      </c>
      <c r="B26" s="8">
        <v>0</v>
      </c>
      <c r="C26" s="8">
        <v>6000000</v>
      </c>
      <c r="D26" s="8">
        <v>2050000</v>
      </c>
      <c r="E26" s="8">
        <v>2150000</v>
      </c>
      <c r="F26" s="8">
        <v>10711</v>
      </c>
      <c r="G26" s="8">
        <v>2050000</v>
      </c>
      <c r="H26" s="8">
        <v>2150000</v>
      </c>
      <c r="I26" s="8">
        <v>10711</v>
      </c>
    </row>
    <row r="27" spans="1:9" ht="16.5" x14ac:dyDescent="0.25">
      <c r="A27" s="8">
        <v>2</v>
      </c>
      <c r="B27" s="8">
        <v>0</v>
      </c>
      <c r="C27" s="8">
        <v>6000000</v>
      </c>
      <c r="D27" s="8">
        <v>2150000</v>
      </c>
      <c r="E27" s="8">
        <v>2250000</v>
      </c>
      <c r="F27" s="8">
        <v>10737</v>
      </c>
      <c r="G27" s="8">
        <v>2150000</v>
      </c>
      <c r="H27" s="8">
        <v>2250000</v>
      </c>
      <c r="I27" s="8">
        <v>10737</v>
      </c>
    </row>
    <row r="28" spans="1:9" ht="16.5" x14ac:dyDescent="0.25">
      <c r="A28" s="8">
        <v>2</v>
      </c>
      <c r="B28" s="8">
        <v>0</v>
      </c>
      <c r="C28" s="8">
        <v>6000000</v>
      </c>
      <c r="D28" s="8">
        <v>2250000</v>
      </c>
      <c r="E28" s="8">
        <v>2350000</v>
      </c>
      <c r="F28" s="8">
        <v>10763</v>
      </c>
      <c r="G28" s="8">
        <v>2250000</v>
      </c>
      <c r="H28" s="8">
        <v>2350000</v>
      </c>
      <c r="I28" s="8">
        <v>10763</v>
      </c>
    </row>
    <row r="29" spans="1:9" ht="16.5" x14ac:dyDescent="0.25">
      <c r="A29" s="8">
        <v>2</v>
      </c>
      <c r="B29" s="8">
        <v>0</v>
      </c>
      <c r="C29" s="8">
        <v>6000000</v>
      </c>
      <c r="D29" s="8">
        <v>2350000</v>
      </c>
      <c r="E29" s="8">
        <v>2450000</v>
      </c>
      <c r="F29" s="8">
        <v>10789</v>
      </c>
      <c r="G29" s="8">
        <v>2350000</v>
      </c>
      <c r="H29" s="8">
        <v>2450000</v>
      </c>
      <c r="I29" s="8">
        <v>10789</v>
      </c>
    </row>
    <row r="30" spans="1:9" ht="16.5" x14ac:dyDescent="0.25">
      <c r="A30" s="8">
        <v>2</v>
      </c>
      <c r="B30" s="8">
        <v>0</v>
      </c>
      <c r="C30" s="8">
        <v>6000000</v>
      </c>
      <c r="D30" s="8">
        <v>2450000</v>
      </c>
      <c r="E30" s="8">
        <v>0</v>
      </c>
      <c r="F30" s="8">
        <v>10816</v>
      </c>
      <c r="G30" s="8">
        <v>2450000</v>
      </c>
      <c r="H30" s="8">
        <v>0</v>
      </c>
      <c r="I30" s="8">
        <v>10816</v>
      </c>
    </row>
    <row r="31" spans="1:9" ht="16.5" x14ac:dyDescent="0.25">
      <c r="A31" s="8">
        <v>2</v>
      </c>
      <c r="B31" s="8">
        <v>6000000</v>
      </c>
      <c r="C31" s="8">
        <v>10500000</v>
      </c>
      <c r="D31" s="8">
        <v>0</v>
      </c>
      <c r="E31" s="8">
        <v>50000</v>
      </c>
      <c r="F31" s="8">
        <v>10658</v>
      </c>
      <c r="G31" s="8">
        <v>0</v>
      </c>
      <c r="H31" s="8">
        <v>50000</v>
      </c>
      <c r="I31" s="8">
        <v>10658</v>
      </c>
    </row>
    <row r="32" spans="1:9" ht="16.5" x14ac:dyDescent="0.25">
      <c r="A32" s="8">
        <v>2</v>
      </c>
      <c r="B32" s="8">
        <v>6000000</v>
      </c>
      <c r="C32" s="8">
        <v>10500000</v>
      </c>
      <c r="D32" s="8">
        <v>50000</v>
      </c>
      <c r="E32" s="8">
        <v>150000</v>
      </c>
      <c r="F32" s="8">
        <v>10684</v>
      </c>
      <c r="G32" s="8">
        <v>50000</v>
      </c>
      <c r="H32" s="8">
        <v>150000</v>
      </c>
      <c r="I32" s="8">
        <v>10684</v>
      </c>
    </row>
    <row r="33" spans="1:9" ht="16.5" x14ac:dyDescent="0.25">
      <c r="A33" s="8">
        <v>2</v>
      </c>
      <c r="B33" s="8">
        <v>6000000</v>
      </c>
      <c r="C33" s="8">
        <v>10500000</v>
      </c>
      <c r="D33" s="8">
        <v>150000</v>
      </c>
      <c r="E33" s="8">
        <v>250000</v>
      </c>
      <c r="F33" s="8">
        <v>10711</v>
      </c>
      <c r="G33" s="8">
        <v>150000</v>
      </c>
      <c r="H33" s="8">
        <v>250000</v>
      </c>
      <c r="I33" s="8">
        <v>10711</v>
      </c>
    </row>
    <row r="34" spans="1:9" ht="16.5" x14ac:dyDescent="0.25">
      <c r="A34" s="8">
        <v>2</v>
      </c>
      <c r="B34" s="8">
        <v>6000000</v>
      </c>
      <c r="C34" s="8">
        <v>10500000</v>
      </c>
      <c r="D34" s="8">
        <v>250000</v>
      </c>
      <c r="E34" s="8">
        <v>350000</v>
      </c>
      <c r="F34" s="8">
        <v>10737</v>
      </c>
      <c r="G34" s="8">
        <v>250000</v>
      </c>
      <c r="H34" s="8">
        <v>350000</v>
      </c>
      <c r="I34" s="8">
        <v>10737</v>
      </c>
    </row>
    <row r="35" spans="1:9" ht="16.5" x14ac:dyDescent="0.25">
      <c r="A35" s="8">
        <v>2</v>
      </c>
      <c r="B35" s="8">
        <v>6000000</v>
      </c>
      <c r="C35" s="8">
        <v>10500000</v>
      </c>
      <c r="D35" s="8">
        <v>350000</v>
      </c>
      <c r="E35" s="8">
        <v>450000</v>
      </c>
      <c r="F35" s="8">
        <v>10763</v>
      </c>
      <c r="G35" s="8">
        <v>350000</v>
      </c>
      <c r="H35" s="8">
        <v>450000</v>
      </c>
      <c r="I35" s="8">
        <v>10763</v>
      </c>
    </row>
    <row r="36" spans="1:9" ht="16.5" x14ac:dyDescent="0.25">
      <c r="A36" s="8">
        <v>2</v>
      </c>
      <c r="B36" s="8">
        <v>6000000</v>
      </c>
      <c r="C36" s="8">
        <v>10500000</v>
      </c>
      <c r="D36" s="8">
        <v>450000</v>
      </c>
      <c r="E36" s="8">
        <v>550000</v>
      </c>
      <c r="F36" s="8">
        <v>10789</v>
      </c>
      <c r="G36" s="8">
        <v>450000</v>
      </c>
      <c r="H36" s="8">
        <v>550000</v>
      </c>
      <c r="I36" s="8">
        <v>10789</v>
      </c>
    </row>
    <row r="37" spans="1:9" ht="16.5" x14ac:dyDescent="0.25">
      <c r="A37" s="8">
        <v>2</v>
      </c>
      <c r="B37" s="8">
        <v>6000000</v>
      </c>
      <c r="C37" s="8">
        <v>10500000</v>
      </c>
      <c r="D37" s="8">
        <v>550000</v>
      </c>
      <c r="E37" s="8">
        <v>650000</v>
      </c>
      <c r="F37" s="8">
        <v>10816</v>
      </c>
      <c r="G37" s="8">
        <v>550000</v>
      </c>
      <c r="H37" s="8">
        <v>650000</v>
      </c>
      <c r="I37" s="8">
        <v>10816</v>
      </c>
    </row>
    <row r="38" spans="1:9" ht="16.5" x14ac:dyDescent="0.25">
      <c r="A38" s="8">
        <v>2</v>
      </c>
      <c r="B38" s="8">
        <v>6000000</v>
      </c>
      <c r="C38" s="8">
        <v>10500000</v>
      </c>
      <c r="D38" s="8">
        <v>650000</v>
      </c>
      <c r="E38" s="8">
        <v>750000</v>
      </c>
      <c r="F38" s="8">
        <v>10842</v>
      </c>
      <c r="G38" s="8">
        <v>650000</v>
      </c>
      <c r="H38" s="8">
        <v>750000</v>
      </c>
      <c r="I38" s="8">
        <v>10842</v>
      </c>
    </row>
    <row r="39" spans="1:9" ht="16.5" x14ac:dyDescent="0.25">
      <c r="A39" s="8">
        <v>2</v>
      </c>
      <c r="B39" s="8">
        <v>6000000</v>
      </c>
      <c r="C39" s="8">
        <v>10500000</v>
      </c>
      <c r="D39" s="8">
        <v>750000</v>
      </c>
      <c r="E39" s="8">
        <v>850000</v>
      </c>
      <c r="F39" s="8">
        <v>10868</v>
      </c>
      <c r="G39" s="8">
        <v>750000</v>
      </c>
      <c r="H39" s="8">
        <v>850000</v>
      </c>
      <c r="I39" s="8">
        <v>10868</v>
      </c>
    </row>
    <row r="40" spans="1:9" ht="16.5" x14ac:dyDescent="0.25">
      <c r="A40" s="8">
        <v>2</v>
      </c>
      <c r="B40" s="8">
        <v>6000000</v>
      </c>
      <c r="C40" s="8">
        <v>10500000</v>
      </c>
      <c r="D40" s="8">
        <v>850000</v>
      </c>
      <c r="E40" s="8">
        <v>950000</v>
      </c>
      <c r="F40" s="8">
        <v>10895</v>
      </c>
      <c r="G40" s="8">
        <v>850000</v>
      </c>
      <c r="H40" s="8">
        <v>950000</v>
      </c>
      <c r="I40" s="8">
        <v>10895</v>
      </c>
    </row>
    <row r="41" spans="1:9" ht="16.5" x14ac:dyDescent="0.25">
      <c r="A41" s="8">
        <v>2</v>
      </c>
      <c r="B41" s="8">
        <v>6000000</v>
      </c>
      <c r="C41" s="8">
        <v>10500000</v>
      </c>
      <c r="D41" s="8">
        <v>950000</v>
      </c>
      <c r="E41" s="8">
        <v>1050000</v>
      </c>
      <c r="F41" s="8">
        <v>10921</v>
      </c>
      <c r="G41" s="8">
        <v>950000</v>
      </c>
      <c r="H41" s="8">
        <v>1050000</v>
      </c>
      <c r="I41" s="8">
        <v>10921</v>
      </c>
    </row>
    <row r="42" spans="1:9" ht="16.5" x14ac:dyDescent="0.25">
      <c r="A42" s="8">
        <v>2</v>
      </c>
      <c r="B42" s="8">
        <v>6000000</v>
      </c>
      <c r="C42" s="8">
        <v>10500000</v>
      </c>
      <c r="D42" s="8">
        <v>1050000</v>
      </c>
      <c r="E42" s="8">
        <v>1150000</v>
      </c>
      <c r="F42" s="8">
        <v>10947</v>
      </c>
      <c r="G42" s="8">
        <v>1050000</v>
      </c>
      <c r="H42" s="8">
        <v>1150000</v>
      </c>
      <c r="I42" s="8">
        <v>10947</v>
      </c>
    </row>
    <row r="43" spans="1:9" ht="16.5" x14ac:dyDescent="0.25">
      <c r="A43" s="8">
        <v>2</v>
      </c>
      <c r="B43" s="8">
        <v>6000000</v>
      </c>
      <c r="C43" s="8">
        <v>10500000</v>
      </c>
      <c r="D43" s="8">
        <v>1150000</v>
      </c>
      <c r="E43" s="8">
        <v>1250000</v>
      </c>
      <c r="F43" s="8">
        <v>10974</v>
      </c>
      <c r="G43" s="8">
        <v>1150000</v>
      </c>
      <c r="H43" s="8">
        <v>1250000</v>
      </c>
      <c r="I43" s="8">
        <v>10974</v>
      </c>
    </row>
    <row r="44" spans="1:9" ht="16.5" x14ac:dyDescent="0.25">
      <c r="A44" s="8">
        <v>2</v>
      </c>
      <c r="B44" s="8">
        <v>6000000</v>
      </c>
      <c r="C44" s="8">
        <v>10500000</v>
      </c>
      <c r="D44" s="8">
        <v>1250000</v>
      </c>
      <c r="E44" s="8">
        <v>1350000</v>
      </c>
      <c r="F44" s="8">
        <v>11000</v>
      </c>
      <c r="G44" s="8">
        <v>1250000</v>
      </c>
      <c r="H44" s="8">
        <v>1350000</v>
      </c>
      <c r="I44" s="8">
        <v>11000</v>
      </c>
    </row>
    <row r="45" spans="1:9" ht="16.5" x14ac:dyDescent="0.25">
      <c r="A45" s="8">
        <v>2</v>
      </c>
      <c r="B45" s="8">
        <v>6000000</v>
      </c>
      <c r="C45" s="8">
        <v>10500000</v>
      </c>
      <c r="D45" s="8">
        <v>1350000</v>
      </c>
      <c r="E45" s="8">
        <v>1450000</v>
      </c>
      <c r="F45" s="8">
        <v>11026</v>
      </c>
      <c r="G45" s="8">
        <v>1350000</v>
      </c>
      <c r="H45" s="8">
        <v>1450000</v>
      </c>
      <c r="I45" s="8">
        <v>11026</v>
      </c>
    </row>
    <row r="46" spans="1:9" ht="16.5" x14ac:dyDescent="0.25">
      <c r="A46" s="8">
        <v>2</v>
      </c>
      <c r="B46" s="8">
        <v>6000000</v>
      </c>
      <c r="C46" s="8">
        <v>10500000</v>
      </c>
      <c r="D46" s="8">
        <v>1450000</v>
      </c>
      <c r="E46" s="8">
        <v>1550000</v>
      </c>
      <c r="F46" s="8">
        <v>11053</v>
      </c>
      <c r="G46" s="8">
        <v>1450000</v>
      </c>
      <c r="H46" s="8">
        <v>1550000</v>
      </c>
      <c r="I46" s="8">
        <v>11053</v>
      </c>
    </row>
    <row r="47" spans="1:9" ht="16.5" x14ac:dyDescent="0.25">
      <c r="A47" s="8">
        <v>2</v>
      </c>
      <c r="B47" s="8">
        <v>6000000</v>
      </c>
      <c r="C47" s="8">
        <v>10500000</v>
      </c>
      <c r="D47" s="8">
        <v>1550000</v>
      </c>
      <c r="E47" s="8">
        <v>1650000</v>
      </c>
      <c r="F47" s="8">
        <v>11079</v>
      </c>
      <c r="G47" s="8">
        <v>1550000</v>
      </c>
      <c r="H47" s="8">
        <v>1650000</v>
      </c>
      <c r="I47" s="8">
        <v>11079</v>
      </c>
    </row>
    <row r="48" spans="1:9" ht="16.5" x14ac:dyDescent="0.25">
      <c r="A48" s="8">
        <v>2</v>
      </c>
      <c r="B48" s="8">
        <v>6000000</v>
      </c>
      <c r="C48" s="8">
        <v>10500000</v>
      </c>
      <c r="D48" s="8">
        <v>1650000</v>
      </c>
      <c r="E48" s="8">
        <v>1750000</v>
      </c>
      <c r="F48" s="8">
        <v>11105</v>
      </c>
      <c r="G48" s="8">
        <v>1650000</v>
      </c>
      <c r="H48" s="8">
        <v>1750000</v>
      </c>
      <c r="I48" s="8">
        <v>11105</v>
      </c>
    </row>
    <row r="49" spans="1:9" ht="16.5" x14ac:dyDescent="0.25">
      <c r="A49" s="8">
        <v>2</v>
      </c>
      <c r="B49" s="8">
        <v>6000000</v>
      </c>
      <c r="C49" s="8">
        <v>10500000</v>
      </c>
      <c r="D49" s="8">
        <v>1750000</v>
      </c>
      <c r="E49" s="8">
        <v>1850000</v>
      </c>
      <c r="F49" s="8">
        <v>11132</v>
      </c>
      <c r="G49" s="8">
        <v>1750000</v>
      </c>
      <c r="H49" s="8">
        <v>1850000</v>
      </c>
      <c r="I49" s="8">
        <v>11132</v>
      </c>
    </row>
    <row r="50" spans="1:9" ht="16.5" x14ac:dyDescent="0.25">
      <c r="A50" s="8">
        <v>2</v>
      </c>
      <c r="B50" s="8">
        <v>6000000</v>
      </c>
      <c r="C50" s="8">
        <v>10500000</v>
      </c>
      <c r="D50" s="8">
        <v>1850000</v>
      </c>
      <c r="E50" s="8">
        <v>1950000</v>
      </c>
      <c r="F50" s="8">
        <v>11158</v>
      </c>
      <c r="G50" s="8">
        <v>1850000</v>
      </c>
      <c r="H50" s="8">
        <v>1950000</v>
      </c>
      <c r="I50" s="8">
        <v>11158</v>
      </c>
    </row>
    <row r="51" spans="1:9" ht="16.5" x14ac:dyDescent="0.25">
      <c r="A51" s="8">
        <v>2</v>
      </c>
      <c r="B51" s="8">
        <v>6000000</v>
      </c>
      <c r="C51" s="8">
        <v>10500000</v>
      </c>
      <c r="D51" s="8">
        <v>1950000</v>
      </c>
      <c r="E51" s="8">
        <v>2050000</v>
      </c>
      <c r="F51" s="8">
        <v>11184</v>
      </c>
      <c r="G51" s="8">
        <v>1950000</v>
      </c>
      <c r="H51" s="8">
        <v>2050000</v>
      </c>
      <c r="I51" s="8">
        <v>11184</v>
      </c>
    </row>
    <row r="52" spans="1:9" ht="16.5" x14ac:dyDescent="0.25">
      <c r="A52" s="8">
        <v>2</v>
      </c>
      <c r="B52" s="8">
        <v>6000000</v>
      </c>
      <c r="C52" s="8">
        <v>10500000</v>
      </c>
      <c r="D52" s="8">
        <v>2050000</v>
      </c>
      <c r="E52" s="8">
        <v>2150000</v>
      </c>
      <c r="F52" s="8">
        <v>11211</v>
      </c>
      <c r="G52" s="8">
        <v>2050000</v>
      </c>
      <c r="H52" s="8">
        <v>2150000</v>
      </c>
      <c r="I52" s="8">
        <v>11211</v>
      </c>
    </row>
    <row r="53" spans="1:9" ht="16.5" x14ac:dyDescent="0.25">
      <c r="A53" s="8">
        <v>2</v>
      </c>
      <c r="B53" s="8">
        <v>6000000</v>
      </c>
      <c r="C53" s="8">
        <v>10500000</v>
      </c>
      <c r="D53" s="8">
        <v>2150000</v>
      </c>
      <c r="E53" s="8">
        <v>2250000</v>
      </c>
      <c r="F53" s="8">
        <v>11237</v>
      </c>
      <c r="G53" s="8">
        <v>2150000</v>
      </c>
      <c r="H53" s="8">
        <v>2250000</v>
      </c>
      <c r="I53" s="8">
        <v>11237</v>
      </c>
    </row>
    <row r="54" spans="1:9" ht="16.5" x14ac:dyDescent="0.25">
      <c r="A54" s="8">
        <v>2</v>
      </c>
      <c r="B54" s="8">
        <v>6000000</v>
      </c>
      <c r="C54" s="8">
        <v>10500000</v>
      </c>
      <c r="D54" s="8">
        <v>2250000</v>
      </c>
      <c r="E54" s="8">
        <v>2350000</v>
      </c>
      <c r="F54" s="8">
        <v>11263</v>
      </c>
      <c r="G54" s="8">
        <v>2250000</v>
      </c>
      <c r="H54" s="8">
        <v>2350000</v>
      </c>
      <c r="I54" s="8">
        <v>11263</v>
      </c>
    </row>
    <row r="55" spans="1:9" ht="16.5" x14ac:dyDescent="0.25">
      <c r="A55" s="8">
        <v>2</v>
      </c>
      <c r="B55" s="8">
        <v>6000000</v>
      </c>
      <c r="C55" s="8">
        <v>10500000</v>
      </c>
      <c r="D55" s="8">
        <v>2350000</v>
      </c>
      <c r="E55" s="8">
        <v>2450000</v>
      </c>
      <c r="F55" s="8">
        <v>11289</v>
      </c>
      <c r="G55" s="8">
        <v>2350000</v>
      </c>
      <c r="H55" s="8">
        <v>2450000</v>
      </c>
      <c r="I55" s="8">
        <v>11289</v>
      </c>
    </row>
    <row r="56" spans="1:9" ht="16.5" x14ac:dyDescent="0.25">
      <c r="A56" s="8">
        <v>2</v>
      </c>
      <c r="B56" s="8">
        <v>6000000</v>
      </c>
      <c r="C56" s="8">
        <v>10500000</v>
      </c>
      <c r="D56" s="8">
        <v>2450000</v>
      </c>
      <c r="E56" s="8">
        <v>0</v>
      </c>
      <c r="F56" s="8">
        <v>11368</v>
      </c>
      <c r="G56" s="8">
        <v>2450000</v>
      </c>
      <c r="H56" s="8">
        <v>0</v>
      </c>
      <c r="I56" s="8">
        <v>11368</v>
      </c>
    </row>
    <row r="57" spans="1:9" ht="16.5" x14ac:dyDescent="0.25">
      <c r="A57" s="8">
        <v>2</v>
      </c>
      <c r="B57" s="8">
        <v>10500000</v>
      </c>
      <c r="C57" s="8">
        <v>15000000</v>
      </c>
      <c r="D57" s="8">
        <v>0</v>
      </c>
      <c r="E57" s="8">
        <v>50000</v>
      </c>
      <c r="F57" s="8">
        <v>11158</v>
      </c>
      <c r="G57" s="8">
        <v>0</v>
      </c>
      <c r="H57" s="8">
        <v>50000</v>
      </c>
      <c r="I57" s="8">
        <v>11158</v>
      </c>
    </row>
    <row r="58" spans="1:9" ht="16.5" x14ac:dyDescent="0.25">
      <c r="A58" s="8">
        <v>2</v>
      </c>
      <c r="B58" s="8">
        <v>10500000</v>
      </c>
      <c r="C58" s="8">
        <v>15000000</v>
      </c>
      <c r="D58" s="8">
        <v>50000</v>
      </c>
      <c r="E58" s="8">
        <v>150000</v>
      </c>
      <c r="F58" s="8">
        <v>11184</v>
      </c>
      <c r="G58" s="8">
        <v>50000</v>
      </c>
      <c r="H58" s="8">
        <v>150000</v>
      </c>
      <c r="I58" s="8">
        <v>11184</v>
      </c>
    </row>
    <row r="59" spans="1:9" ht="16.5" x14ac:dyDescent="0.25">
      <c r="A59" s="8">
        <v>2</v>
      </c>
      <c r="B59" s="8">
        <v>10500000</v>
      </c>
      <c r="C59" s="8">
        <v>15000000</v>
      </c>
      <c r="D59" s="8">
        <v>150000</v>
      </c>
      <c r="E59" s="8">
        <v>250000</v>
      </c>
      <c r="F59" s="8">
        <v>11211</v>
      </c>
      <c r="G59" s="8">
        <v>150000</v>
      </c>
      <c r="H59" s="8">
        <v>250000</v>
      </c>
      <c r="I59" s="8">
        <v>11211</v>
      </c>
    </row>
    <row r="60" spans="1:9" ht="16.5" x14ac:dyDescent="0.25">
      <c r="A60" s="8">
        <v>2</v>
      </c>
      <c r="B60" s="8">
        <v>10500000</v>
      </c>
      <c r="C60" s="8">
        <v>15000000</v>
      </c>
      <c r="D60" s="8">
        <v>250000</v>
      </c>
      <c r="E60" s="8">
        <v>350000</v>
      </c>
      <c r="F60" s="8">
        <v>11237</v>
      </c>
      <c r="G60" s="8">
        <v>250000</v>
      </c>
      <c r="H60" s="8">
        <v>350000</v>
      </c>
      <c r="I60" s="8">
        <v>11237</v>
      </c>
    </row>
    <row r="61" spans="1:9" ht="16.5" x14ac:dyDescent="0.25">
      <c r="A61" s="8">
        <v>2</v>
      </c>
      <c r="B61" s="8">
        <v>10500000</v>
      </c>
      <c r="C61" s="8">
        <v>15000000</v>
      </c>
      <c r="D61" s="8">
        <v>350000</v>
      </c>
      <c r="E61" s="8">
        <v>450000</v>
      </c>
      <c r="F61" s="8">
        <v>11263</v>
      </c>
      <c r="G61" s="8">
        <v>350000</v>
      </c>
      <c r="H61" s="8">
        <v>450000</v>
      </c>
      <c r="I61" s="8">
        <v>11263</v>
      </c>
    </row>
    <row r="62" spans="1:9" ht="16.5" x14ac:dyDescent="0.25">
      <c r="A62" s="8">
        <v>2</v>
      </c>
      <c r="B62" s="8">
        <v>10500000</v>
      </c>
      <c r="C62" s="8">
        <v>15000000</v>
      </c>
      <c r="D62" s="8">
        <v>450000</v>
      </c>
      <c r="E62" s="8">
        <v>550000</v>
      </c>
      <c r="F62" s="8">
        <v>11289</v>
      </c>
      <c r="G62" s="8">
        <v>450000</v>
      </c>
      <c r="H62" s="8">
        <v>550000</v>
      </c>
      <c r="I62" s="8">
        <v>11289</v>
      </c>
    </row>
    <row r="63" spans="1:9" ht="16.5" x14ac:dyDescent="0.25">
      <c r="A63" s="8">
        <v>2</v>
      </c>
      <c r="B63" s="8">
        <v>10500000</v>
      </c>
      <c r="C63" s="8">
        <v>15000000</v>
      </c>
      <c r="D63" s="8">
        <v>550000</v>
      </c>
      <c r="E63" s="8">
        <v>650000</v>
      </c>
      <c r="F63" s="8">
        <v>11316</v>
      </c>
      <c r="G63" s="8">
        <v>550000</v>
      </c>
      <c r="H63" s="8">
        <v>650000</v>
      </c>
      <c r="I63" s="8">
        <v>11316</v>
      </c>
    </row>
    <row r="64" spans="1:9" ht="16.5" x14ac:dyDescent="0.25">
      <c r="A64" s="8">
        <v>2</v>
      </c>
      <c r="B64" s="8">
        <v>10500000</v>
      </c>
      <c r="C64" s="8">
        <v>15000000</v>
      </c>
      <c r="D64" s="8">
        <v>650000</v>
      </c>
      <c r="E64" s="8">
        <v>750000</v>
      </c>
      <c r="F64" s="8">
        <v>11342</v>
      </c>
      <c r="G64" s="8">
        <v>650000</v>
      </c>
      <c r="H64" s="8">
        <v>750000</v>
      </c>
      <c r="I64" s="8">
        <v>11342</v>
      </c>
    </row>
    <row r="65" spans="1:9" ht="16.5" x14ac:dyDescent="0.25">
      <c r="A65" s="8">
        <v>2</v>
      </c>
      <c r="B65" s="8">
        <v>10500000</v>
      </c>
      <c r="C65" s="8">
        <v>15000000</v>
      </c>
      <c r="D65" s="8">
        <v>750000</v>
      </c>
      <c r="E65" s="8">
        <v>850000</v>
      </c>
      <c r="F65" s="8">
        <v>11368</v>
      </c>
      <c r="G65" s="8">
        <v>750000</v>
      </c>
      <c r="H65" s="8">
        <v>850000</v>
      </c>
      <c r="I65" s="8">
        <v>11368</v>
      </c>
    </row>
    <row r="66" spans="1:9" ht="16.5" x14ac:dyDescent="0.25">
      <c r="A66" s="8">
        <v>2</v>
      </c>
      <c r="B66" s="8">
        <v>10500000</v>
      </c>
      <c r="C66" s="8">
        <v>15000000</v>
      </c>
      <c r="D66" s="8">
        <v>850000</v>
      </c>
      <c r="E66" s="8">
        <v>950000</v>
      </c>
      <c r="F66" s="8">
        <v>11395</v>
      </c>
      <c r="G66" s="8">
        <v>850000</v>
      </c>
      <c r="H66" s="8">
        <v>950000</v>
      </c>
      <c r="I66" s="8">
        <v>11395</v>
      </c>
    </row>
    <row r="67" spans="1:9" ht="16.5" x14ac:dyDescent="0.25">
      <c r="A67" s="8">
        <v>2</v>
      </c>
      <c r="B67" s="8">
        <v>10500000</v>
      </c>
      <c r="C67" s="8">
        <v>15000000</v>
      </c>
      <c r="D67" s="8">
        <v>950000</v>
      </c>
      <c r="E67" s="8">
        <v>1050000</v>
      </c>
      <c r="F67" s="8">
        <v>11421</v>
      </c>
      <c r="G67" s="8">
        <v>950000</v>
      </c>
      <c r="H67" s="8">
        <v>1050000</v>
      </c>
      <c r="I67" s="8">
        <v>11421</v>
      </c>
    </row>
    <row r="68" spans="1:9" ht="16.5" x14ac:dyDescent="0.25">
      <c r="A68" s="8">
        <v>2</v>
      </c>
      <c r="B68" s="8">
        <v>10500000</v>
      </c>
      <c r="C68" s="8">
        <v>15000000</v>
      </c>
      <c r="D68" s="8">
        <v>1050000</v>
      </c>
      <c r="E68" s="8">
        <v>1150000</v>
      </c>
      <c r="F68" s="8">
        <v>11447</v>
      </c>
      <c r="G68" s="8">
        <v>1050000</v>
      </c>
      <c r="H68" s="8">
        <v>1150000</v>
      </c>
      <c r="I68" s="8">
        <v>11447</v>
      </c>
    </row>
    <row r="69" spans="1:9" ht="16.5" x14ac:dyDescent="0.25">
      <c r="A69" s="8">
        <v>2</v>
      </c>
      <c r="B69" s="8">
        <v>10500000</v>
      </c>
      <c r="C69" s="8">
        <v>15000000</v>
      </c>
      <c r="D69" s="8">
        <v>1150000</v>
      </c>
      <c r="E69" s="8">
        <v>1250000</v>
      </c>
      <c r="F69" s="8">
        <v>11474</v>
      </c>
      <c r="G69" s="8">
        <v>1150000</v>
      </c>
      <c r="H69" s="8">
        <v>1250000</v>
      </c>
      <c r="I69" s="8">
        <v>11474</v>
      </c>
    </row>
    <row r="70" spans="1:9" ht="16.5" x14ac:dyDescent="0.25">
      <c r="A70" s="8">
        <v>2</v>
      </c>
      <c r="B70" s="8">
        <v>10500000</v>
      </c>
      <c r="C70" s="8">
        <v>15000000</v>
      </c>
      <c r="D70" s="8">
        <v>1250000</v>
      </c>
      <c r="E70" s="8">
        <v>1350000</v>
      </c>
      <c r="F70" s="8">
        <v>11500</v>
      </c>
      <c r="G70" s="8">
        <v>1250000</v>
      </c>
      <c r="H70" s="8">
        <v>1350000</v>
      </c>
      <c r="I70" s="8">
        <v>11500</v>
      </c>
    </row>
    <row r="71" spans="1:9" ht="16.5" x14ac:dyDescent="0.25">
      <c r="A71" s="8">
        <v>2</v>
      </c>
      <c r="B71" s="8">
        <v>10500000</v>
      </c>
      <c r="C71" s="8">
        <v>15000000</v>
      </c>
      <c r="D71" s="8">
        <v>1350000</v>
      </c>
      <c r="E71" s="8">
        <v>1450000</v>
      </c>
      <c r="F71" s="8">
        <v>11526</v>
      </c>
      <c r="G71" s="8">
        <v>1350000</v>
      </c>
      <c r="H71" s="8">
        <v>1450000</v>
      </c>
      <c r="I71" s="8">
        <v>11526</v>
      </c>
    </row>
    <row r="72" spans="1:9" ht="16.5" x14ac:dyDescent="0.25">
      <c r="A72" s="8">
        <v>2</v>
      </c>
      <c r="B72" s="8">
        <v>10500000</v>
      </c>
      <c r="C72" s="8">
        <v>15000000</v>
      </c>
      <c r="D72" s="8">
        <v>1450000</v>
      </c>
      <c r="E72" s="8">
        <v>1550000</v>
      </c>
      <c r="F72" s="8">
        <v>11553</v>
      </c>
      <c r="G72" s="8">
        <v>1450000</v>
      </c>
      <c r="H72" s="8">
        <v>1550000</v>
      </c>
      <c r="I72" s="8">
        <v>11553</v>
      </c>
    </row>
    <row r="73" spans="1:9" ht="16.5" x14ac:dyDescent="0.25">
      <c r="A73" s="8">
        <v>2</v>
      </c>
      <c r="B73" s="8">
        <v>10500000</v>
      </c>
      <c r="C73" s="8">
        <v>15000000</v>
      </c>
      <c r="D73" s="8">
        <v>1550000</v>
      </c>
      <c r="E73" s="8">
        <v>1650000</v>
      </c>
      <c r="F73" s="8">
        <v>11579</v>
      </c>
      <c r="G73" s="8">
        <v>1550000</v>
      </c>
      <c r="H73" s="8">
        <v>1650000</v>
      </c>
      <c r="I73" s="8">
        <v>11579</v>
      </c>
    </row>
    <row r="74" spans="1:9" ht="16.5" x14ac:dyDescent="0.25">
      <c r="A74" s="8">
        <v>2</v>
      </c>
      <c r="B74" s="8">
        <v>10500000</v>
      </c>
      <c r="C74" s="8">
        <v>15000000</v>
      </c>
      <c r="D74" s="8">
        <v>1650000</v>
      </c>
      <c r="E74" s="8">
        <v>1750000</v>
      </c>
      <c r="F74" s="8">
        <v>11605</v>
      </c>
      <c r="G74" s="8">
        <v>1650000</v>
      </c>
      <c r="H74" s="8">
        <v>1750000</v>
      </c>
      <c r="I74" s="8">
        <v>11605</v>
      </c>
    </row>
    <row r="75" spans="1:9" ht="16.5" x14ac:dyDescent="0.25">
      <c r="A75" s="8">
        <v>2</v>
      </c>
      <c r="B75" s="8">
        <v>10500000</v>
      </c>
      <c r="C75" s="8">
        <v>15000000</v>
      </c>
      <c r="D75" s="8">
        <v>1750000</v>
      </c>
      <c r="E75" s="8">
        <v>1850000</v>
      </c>
      <c r="F75" s="8">
        <v>11632</v>
      </c>
      <c r="G75" s="8">
        <v>1750000</v>
      </c>
      <c r="H75" s="8">
        <v>1850000</v>
      </c>
      <c r="I75" s="8">
        <v>11632</v>
      </c>
    </row>
    <row r="76" spans="1:9" ht="16.5" x14ac:dyDescent="0.25">
      <c r="A76" s="8">
        <v>2</v>
      </c>
      <c r="B76" s="8">
        <v>10500000</v>
      </c>
      <c r="C76" s="8">
        <v>15000000</v>
      </c>
      <c r="D76" s="8">
        <v>1850000</v>
      </c>
      <c r="E76" s="8">
        <v>1950000</v>
      </c>
      <c r="F76" s="8">
        <v>11658</v>
      </c>
      <c r="G76" s="8">
        <v>1850000</v>
      </c>
      <c r="H76" s="8">
        <v>1950000</v>
      </c>
      <c r="I76" s="8">
        <v>11658</v>
      </c>
    </row>
    <row r="77" spans="1:9" ht="16.5" x14ac:dyDescent="0.25">
      <c r="A77" s="8">
        <v>2</v>
      </c>
      <c r="B77" s="8">
        <v>10500000</v>
      </c>
      <c r="C77" s="8">
        <v>15000000</v>
      </c>
      <c r="D77" s="8">
        <v>1950000</v>
      </c>
      <c r="E77" s="8">
        <v>2050000</v>
      </c>
      <c r="F77" s="8">
        <v>11684</v>
      </c>
      <c r="G77" s="8">
        <v>1950000</v>
      </c>
      <c r="H77" s="8">
        <v>2050000</v>
      </c>
      <c r="I77" s="8">
        <v>11684</v>
      </c>
    </row>
    <row r="78" spans="1:9" ht="16.5" x14ac:dyDescent="0.25">
      <c r="A78" s="8">
        <v>2</v>
      </c>
      <c r="B78" s="8">
        <v>10500000</v>
      </c>
      <c r="C78" s="8">
        <v>15000000</v>
      </c>
      <c r="D78" s="8">
        <v>2050000</v>
      </c>
      <c r="E78" s="8">
        <v>2150000</v>
      </c>
      <c r="F78" s="8">
        <v>11711</v>
      </c>
      <c r="G78" s="8">
        <v>2050000</v>
      </c>
      <c r="H78" s="8">
        <v>2150000</v>
      </c>
      <c r="I78" s="8">
        <v>11711</v>
      </c>
    </row>
    <row r="79" spans="1:9" ht="16.5" x14ac:dyDescent="0.25">
      <c r="A79" s="8">
        <v>2</v>
      </c>
      <c r="B79" s="8">
        <v>10500000</v>
      </c>
      <c r="C79" s="8">
        <v>15000000</v>
      </c>
      <c r="D79" s="8">
        <v>2150000</v>
      </c>
      <c r="E79" s="8">
        <v>2250000</v>
      </c>
      <c r="F79" s="8">
        <v>11737</v>
      </c>
      <c r="G79" s="8">
        <v>2150000</v>
      </c>
      <c r="H79" s="8">
        <v>2250000</v>
      </c>
      <c r="I79" s="8">
        <v>11737</v>
      </c>
    </row>
    <row r="80" spans="1:9" ht="16.5" x14ac:dyDescent="0.25">
      <c r="A80" s="8">
        <v>2</v>
      </c>
      <c r="B80" s="8">
        <v>10500000</v>
      </c>
      <c r="C80" s="8">
        <v>15000000</v>
      </c>
      <c r="D80" s="8">
        <v>2250000</v>
      </c>
      <c r="E80" s="8">
        <v>2350000</v>
      </c>
      <c r="F80" s="8">
        <v>11763</v>
      </c>
      <c r="G80" s="8">
        <v>2250000</v>
      </c>
      <c r="H80" s="8">
        <v>2350000</v>
      </c>
      <c r="I80" s="8">
        <v>11763</v>
      </c>
    </row>
    <row r="81" spans="1:9" ht="16.5" x14ac:dyDescent="0.25">
      <c r="A81" s="8">
        <v>2</v>
      </c>
      <c r="B81" s="8">
        <v>10500000</v>
      </c>
      <c r="C81" s="8">
        <v>15000000</v>
      </c>
      <c r="D81" s="8">
        <v>2350000</v>
      </c>
      <c r="E81" s="8">
        <v>2450000</v>
      </c>
      <c r="F81" s="8">
        <v>11789</v>
      </c>
      <c r="G81" s="8">
        <v>2350000</v>
      </c>
      <c r="H81" s="8">
        <v>2450000</v>
      </c>
      <c r="I81" s="8">
        <v>11789</v>
      </c>
    </row>
    <row r="82" spans="1:9" ht="16.5" x14ac:dyDescent="0.25">
      <c r="A82" s="8">
        <v>2</v>
      </c>
      <c r="B82" s="8">
        <v>10500000</v>
      </c>
      <c r="C82" s="8">
        <v>15000000</v>
      </c>
      <c r="D82" s="8">
        <v>2450000</v>
      </c>
      <c r="E82" s="8">
        <v>0</v>
      </c>
      <c r="F82" s="8">
        <v>11816</v>
      </c>
      <c r="G82" s="8">
        <v>2450000</v>
      </c>
      <c r="H82" s="8">
        <v>0</v>
      </c>
      <c r="I82" s="8">
        <v>11816</v>
      </c>
    </row>
    <row r="83" spans="1:9" ht="16.5" x14ac:dyDescent="0.25">
      <c r="A83" s="8">
        <v>2</v>
      </c>
      <c r="B83" s="8">
        <v>15000000</v>
      </c>
      <c r="C83" s="8">
        <v>0</v>
      </c>
      <c r="D83" s="8">
        <v>0</v>
      </c>
      <c r="E83" s="8">
        <v>50000</v>
      </c>
      <c r="F83" s="8">
        <v>11658</v>
      </c>
      <c r="G83" s="8">
        <v>0</v>
      </c>
      <c r="H83" s="8">
        <v>50000</v>
      </c>
      <c r="I83" s="8">
        <v>11658</v>
      </c>
    </row>
    <row r="84" spans="1:9" ht="16.5" x14ac:dyDescent="0.25">
      <c r="A84" s="8">
        <v>2</v>
      </c>
      <c r="B84" s="8">
        <v>15000000</v>
      </c>
      <c r="C84" s="8">
        <v>0</v>
      </c>
      <c r="D84" s="8">
        <v>50000</v>
      </c>
      <c r="E84" s="8">
        <v>150000</v>
      </c>
      <c r="F84" s="8">
        <v>11684</v>
      </c>
      <c r="G84" s="8">
        <v>50000</v>
      </c>
      <c r="H84" s="8">
        <v>150000</v>
      </c>
      <c r="I84" s="8">
        <v>11684</v>
      </c>
    </row>
    <row r="85" spans="1:9" ht="16.5" x14ac:dyDescent="0.25">
      <c r="A85" s="8">
        <v>2</v>
      </c>
      <c r="B85" s="8">
        <v>15000000</v>
      </c>
      <c r="C85" s="8">
        <v>0</v>
      </c>
      <c r="D85" s="8">
        <v>150000</v>
      </c>
      <c r="E85" s="8">
        <v>250000</v>
      </c>
      <c r="F85" s="8">
        <v>11711</v>
      </c>
      <c r="G85" s="8">
        <v>150000</v>
      </c>
      <c r="H85" s="8">
        <v>250000</v>
      </c>
      <c r="I85" s="8">
        <v>11711</v>
      </c>
    </row>
    <row r="86" spans="1:9" ht="16.5" x14ac:dyDescent="0.25">
      <c r="A86" s="8">
        <v>2</v>
      </c>
      <c r="B86" s="8">
        <v>15000000</v>
      </c>
      <c r="C86" s="8">
        <v>0</v>
      </c>
      <c r="D86" s="8">
        <v>250000</v>
      </c>
      <c r="E86" s="8">
        <v>350000</v>
      </c>
      <c r="F86" s="8">
        <v>11737</v>
      </c>
      <c r="G86" s="8">
        <v>250000</v>
      </c>
      <c r="H86" s="8">
        <v>350000</v>
      </c>
      <c r="I86" s="8">
        <v>11737</v>
      </c>
    </row>
    <row r="87" spans="1:9" ht="16.5" x14ac:dyDescent="0.25">
      <c r="A87" s="8">
        <v>2</v>
      </c>
      <c r="B87" s="8">
        <v>15000000</v>
      </c>
      <c r="C87" s="8">
        <v>0</v>
      </c>
      <c r="D87" s="8">
        <v>350000</v>
      </c>
      <c r="E87" s="8">
        <v>450000</v>
      </c>
      <c r="F87" s="8">
        <v>11763</v>
      </c>
      <c r="G87" s="8">
        <v>350000</v>
      </c>
      <c r="H87" s="8">
        <v>450000</v>
      </c>
      <c r="I87" s="8">
        <v>11763</v>
      </c>
    </row>
    <row r="88" spans="1:9" ht="16.5" x14ac:dyDescent="0.25">
      <c r="A88" s="8">
        <v>2</v>
      </c>
      <c r="B88" s="8">
        <v>15000000</v>
      </c>
      <c r="C88" s="8">
        <v>0</v>
      </c>
      <c r="D88" s="8">
        <v>450000</v>
      </c>
      <c r="E88" s="8">
        <v>550000</v>
      </c>
      <c r="F88" s="8">
        <v>11789</v>
      </c>
      <c r="G88" s="8">
        <v>450000</v>
      </c>
      <c r="H88" s="8">
        <v>550000</v>
      </c>
      <c r="I88" s="8">
        <v>11789</v>
      </c>
    </row>
    <row r="89" spans="1:9" ht="16.5" x14ac:dyDescent="0.25">
      <c r="A89" s="8">
        <v>2</v>
      </c>
      <c r="B89" s="8">
        <v>15000000</v>
      </c>
      <c r="C89" s="8">
        <v>0</v>
      </c>
      <c r="D89" s="8">
        <v>550000</v>
      </c>
      <c r="E89" s="8">
        <v>650000</v>
      </c>
      <c r="F89" s="8">
        <v>11816</v>
      </c>
      <c r="G89" s="8">
        <v>550000</v>
      </c>
      <c r="H89" s="8">
        <v>650000</v>
      </c>
      <c r="I89" s="8">
        <v>11816</v>
      </c>
    </row>
    <row r="90" spans="1:9" ht="16.5" x14ac:dyDescent="0.25">
      <c r="A90" s="8">
        <v>2</v>
      </c>
      <c r="B90" s="8">
        <v>15000000</v>
      </c>
      <c r="C90" s="8">
        <v>0</v>
      </c>
      <c r="D90" s="8">
        <v>650000</v>
      </c>
      <c r="E90" s="8">
        <v>750000</v>
      </c>
      <c r="F90" s="8">
        <v>11842</v>
      </c>
      <c r="G90" s="8">
        <v>650000</v>
      </c>
      <c r="H90" s="8">
        <v>750000</v>
      </c>
      <c r="I90" s="8">
        <v>11842</v>
      </c>
    </row>
    <row r="91" spans="1:9" ht="16.5" x14ac:dyDescent="0.25">
      <c r="A91" s="8">
        <v>2</v>
      </c>
      <c r="B91" s="8">
        <v>15000000</v>
      </c>
      <c r="C91" s="8">
        <v>0</v>
      </c>
      <c r="D91" s="8">
        <v>750000</v>
      </c>
      <c r="E91" s="8">
        <v>850000</v>
      </c>
      <c r="F91" s="8">
        <v>11868</v>
      </c>
      <c r="G91" s="8">
        <v>750000</v>
      </c>
      <c r="H91" s="8">
        <v>850000</v>
      </c>
      <c r="I91" s="8">
        <v>11868</v>
      </c>
    </row>
    <row r="92" spans="1:9" ht="16.5" x14ac:dyDescent="0.25">
      <c r="A92" s="8">
        <v>2</v>
      </c>
      <c r="B92" s="8">
        <v>15000000</v>
      </c>
      <c r="C92" s="8">
        <v>0</v>
      </c>
      <c r="D92" s="8">
        <v>850000</v>
      </c>
      <c r="E92" s="8">
        <v>950000</v>
      </c>
      <c r="F92" s="8">
        <v>11895</v>
      </c>
      <c r="G92" s="8">
        <v>850000</v>
      </c>
      <c r="H92" s="8">
        <v>950000</v>
      </c>
      <c r="I92" s="8">
        <v>11895</v>
      </c>
    </row>
    <row r="93" spans="1:9" ht="16.5" x14ac:dyDescent="0.25">
      <c r="A93" s="8">
        <v>2</v>
      </c>
      <c r="B93" s="8">
        <v>15000000</v>
      </c>
      <c r="C93" s="8">
        <v>0</v>
      </c>
      <c r="D93" s="8">
        <v>950000</v>
      </c>
      <c r="E93" s="8">
        <v>1050000</v>
      </c>
      <c r="F93" s="8">
        <v>11921</v>
      </c>
      <c r="G93" s="8">
        <v>950000</v>
      </c>
      <c r="H93" s="8">
        <v>1050000</v>
      </c>
      <c r="I93" s="8">
        <v>11921</v>
      </c>
    </row>
    <row r="94" spans="1:9" ht="16.5" x14ac:dyDescent="0.25">
      <c r="A94" s="8">
        <v>2</v>
      </c>
      <c r="B94" s="8">
        <v>15000000</v>
      </c>
      <c r="C94" s="8">
        <v>0</v>
      </c>
      <c r="D94" s="8">
        <v>1050000</v>
      </c>
      <c r="E94" s="8">
        <v>1150000</v>
      </c>
      <c r="F94" s="8">
        <v>11947</v>
      </c>
      <c r="G94" s="8">
        <v>1050000</v>
      </c>
      <c r="H94" s="8">
        <v>1150000</v>
      </c>
      <c r="I94" s="8">
        <v>11947</v>
      </c>
    </row>
    <row r="95" spans="1:9" ht="16.5" x14ac:dyDescent="0.25">
      <c r="A95" s="8">
        <v>2</v>
      </c>
      <c r="B95" s="8">
        <v>15000000</v>
      </c>
      <c r="C95" s="8">
        <v>0</v>
      </c>
      <c r="D95" s="8">
        <v>1150000</v>
      </c>
      <c r="E95" s="8">
        <v>1250000</v>
      </c>
      <c r="F95" s="8">
        <v>11974</v>
      </c>
      <c r="G95" s="8">
        <v>1150000</v>
      </c>
      <c r="H95" s="8">
        <v>1250000</v>
      </c>
      <c r="I95" s="8">
        <v>11974</v>
      </c>
    </row>
    <row r="96" spans="1:9" ht="16.5" x14ac:dyDescent="0.25">
      <c r="A96" s="8">
        <v>2</v>
      </c>
      <c r="B96" s="8">
        <v>15000000</v>
      </c>
      <c r="C96" s="8">
        <v>0</v>
      </c>
      <c r="D96" s="8">
        <v>1250000</v>
      </c>
      <c r="E96" s="8">
        <v>1350000</v>
      </c>
      <c r="F96" s="8">
        <v>12000</v>
      </c>
      <c r="G96" s="8">
        <v>1250000</v>
      </c>
      <c r="H96" s="8">
        <v>1350000</v>
      </c>
      <c r="I96" s="8">
        <v>12000</v>
      </c>
    </row>
    <row r="97" spans="1:9" ht="16.5" x14ac:dyDescent="0.25">
      <c r="A97" s="8">
        <v>2</v>
      </c>
      <c r="B97" s="8">
        <v>15000000</v>
      </c>
      <c r="C97" s="8">
        <v>0</v>
      </c>
      <c r="D97" s="8">
        <v>1350000</v>
      </c>
      <c r="E97" s="8">
        <v>1450000</v>
      </c>
      <c r="F97" s="8">
        <v>12026</v>
      </c>
      <c r="G97" s="8">
        <v>1350000</v>
      </c>
      <c r="H97" s="8">
        <v>1450000</v>
      </c>
      <c r="I97" s="8">
        <v>12026</v>
      </c>
    </row>
    <row r="98" spans="1:9" ht="16.5" x14ac:dyDescent="0.25">
      <c r="A98" s="8">
        <v>2</v>
      </c>
      <c r="B98" s="8">
        <v>15000000</v>
      </c>
      <c r="C98" s="8">
        <v>0</v>
      </c>
      <c r="D98" s="8">
        <v>1450000</v>
      </c>
      <c r="E98" s="8">
        <v>1550000</v>
      </c>
      <c r="F98" s="8">
        <v>12053</v>
      </c>
      <c r="G98" s="8">
        <v>1450000</v>
      </c>
      <c r="H98" s="8">
        <v>1550000</v>
      </c>
      <c r="I98" s="8">
        <v>12053</v>
      </c>
    </row>
    <row r="99" spans="1:9" ht="16.5" x14ac:dyDescent="0.25">
      <c r="A99" s="8">
        <v>2</v>
      </c>
      <c r="B99" s="8">
        <v>15000000</v>
      </c>
      <c r="C99" s="8">
        <v>0</v>
      </c>
      <c r="D99" s="8">
        <v>1550000</v>
      </c>
      <c r="E99" s="8">
        <v>1650000</v>
      </c>
      <c r="F99" s="8">
        <v>12079</v>
      </c>
      <c r="G99" s="8">
        <v>1550000</v>
      </c>
      <c r="H99" s="8">
        <v>1650000</v>
      </c>
      <c r="I99" s="8">
        <v>12079</v>
      </c>
    </row>
    <row r="100" spans="1:9" ht="16.5" x14ac:dyDescent="0.25">
      <c r="A100" s="8">
        <v>2</v>
      </c>
      <c r="B100" s="8">
        <v>15000000</v>
      </c>
      <c r="C100" s="8">
        <v>0</v>
      </c>
      <c r="D100" s="8">
        <v>1650000</v>
      </c>
      <c r="E100" s="8">
        <v>1750000</v>
      </c>
      <c r="F100" s="8">
        <v>12105</v>
      </c>
      <c r="G100" s="8">
        <v>1650000</v>
      </c>
      <c r="H100" s="8">
        <v>1750000</v>
      </c>
      <c r="I100" s="8">
        <v>12105</v>
      </c>
    </row>
    <row r="101" spans="1:9" ht="16.5" x14ac:dyDescent="0.25">
      <c r="A101" s="8">
        <v>2</v>
      </c>
      <c r="B101" s="8">
        <v>15000000</v>
      </c>
      <c r="C101" s="8">
        <v>0</v>
      </c>
      <c r="D101" s="8">
        <v>1750000</v>
      </c>
      <c r="E101" s="8">
        <v>1850000</v>
      </c>
      <c r="F101" s="8">
        <v>12132</v>
      </c>
      <c r="G101" s="8">
        <v>1750000</v>
      </c>
      <c r="H101" s="8">
        <v>1850000</v>
      </c>
      <c r="I101" s="8">
        <v>12132</v>
      </c>
    </row>
    <row r="102" spans="1:9" ht="16.5" x14ac:dyDescent="0.25">
      <c r="A102" s="8">
        <v>2</v>
      </c>
      <c r="B102" s="8">
        <v>15000000</v>
      </c>
      <c r="C102" s="8">
        <v>0</v>
      </c>
      <c r="D102" s="8">
        <v>1850000</v>
      </c>
      <c r="E102" s="8">
        <v>1950000</v>
      </c>
      <c r="F102" s="8">
        <v>12158</v>
      </c>
      <c r="G102" s="8">
        <v>1850000</v>
      </c>
      <c r="H102" s="8">
        <v>1950000</v>
      </c>
      <c r="I102" s="8">
        <v>12158</v>
      </c>
    </row>
    <row r="103" spans="1:9" ht="16.5" x14ac:dyDescent="0.25">
      <c r="A103" s="8">
        <v>2</v>
      </c>
      <c r="B103" s="8">
        <v>15000000</v>
      </c>
      <c r="C103" s="8">
        <v>0</v>
      </c>
      <c r="D103" s="8">
        <v>1950000</v>
      </c>
      <c r="E103" s="8">
        <v>2050000</v>
      </c>
      <c r="F103" s="8">
        <v>12184</v>
      </c>
      <c r="G103" s="8">
        <v>1950000</v>
      </c>
      <c r="H103" s="8">
        <v>2050000</v>
      </c>
      <c r="I103" s="8">
        <v>12184</v>
      </c>
    </row>
    <row r="104" spans="1:9" ht="16.5" x14ac:dyDescent="0.25">
      <c r="A104" s="8">
        <v>2</v>
      </c>
      <c r="B104" s="8">
        <v>15000000</v>
      </c>
      <c r="C104" s="8">
        <v>0</v>
      </c>
      <c r="D104" s="8">
        <v>2050000</v>
      </c>
      <c r="E104" s="8">
        <v>2150000</v>
      </c>
      <c r="F104" s="8">
        <v>12211</v>
      </c>
      <c r="G104" s="8">
        <v>2050000</v>
      </c>
      <c r="H104" s="8">
        <v>2150000</v>
      </c>
      <c r="I104" s="8">
        <v>12211</v>
      </c>
    </row>
    <row r="105" spans="1:9" ht="16.5" x14ac:dyDescent="0.25">
      <c r="A105" s="8">
        <v>2</v>
      </c>
      <c r="B105" s="8">
        <v>15000000</v>
      </c>
      <c r="C105" s="8">
        <v>0</v>
      </c>
      <c r="D105" s="8">
        <v>2150000</v>
      </c>
      <c r="E105" s="8">
        <v>2250000</v>
      </c>
      <c r="F105" s="8">
        <v>12237</v>
      </c>
      <c r="G105" s="8">
        <v>2150000</v>
      </c>
      <c r="H105" s="8">
        <v>2250000</v>
      </c>
      <c r="I105" s="8">
        <v>12237</v>
      </c>
    </row>
    <row r="106" spans="1:9" ht="16.5" x14ac:dyDescent="0.25">
      <c r="A106" s="8">
        <v>2</v>
      </c>
      <c r="B106" s="8">
        <v>15000000</v>
      </c>
      <c r="C106" s="8">
        <v>0</v>
      </c>
      <c r="D106" s="8">
        <v>2250000</v>
      </c>
      <c r="E106" s="8">
        <v>2350000</v>
      </c>
      <c r="F106" s="8">
        <v>12263</v>
      </c>
      <c r="G106" s="8">
        <v>2250000</v>
      </c>
      <c r="H106" s="8">
        <v>2350000</v>
      </c>
      <c r="I106" s="8">
        <v>12263</v>
      </c>
    </row>
    <row r="107" spans="1:9" ht="16.5" x14ac:dyDescent="0.25">
      <c r="A107" s="8">
        <v>2</v>
      </c>
      <c r="B107" s="8">
        <v>15000000</v>
      </c>
      <c r="C107" s="8">
        <v>0</v>
      </c>
      <c r="D107" s="8">
        <v>2350000</v>
      </c>
      <c r="E107" s="8">
        <v>2450000</v>
      </c>
      <c r="F107" s="8">
        <v>12289</v>
      </c>
      <c r="G107" s="8">
        <v>2350000</v>
      </c>
      <c r="H107" s="8">
        <v>2450000</v>
      </c>
      <c r="I107" s="8">
        <v>12289</v>
      </c>
    </row>
    <row r="108" spans="1:9" ht="16.5" x14ac:dyDescent="0.25">
      <c r="A108" s="8">
        <v>2</v>
      </c>
      <c r="B108" s="8">
        <v>15000000</v>
      </c>
      <c r="C108" s="8">
        <v>0</v>
      </c>
      <c r="D108" s="8">
        <v>2450000</v>
      </c>
      <c r="E108" s="8">
        <v>0</v>
      </c>
      <c r="F108" s="8">
        <v>12316</v>
      </c>
      <c r="G108" s="8">
        <v>2450000</v>
      </c>
      <c r="H108" s="8">
        <v>0</v>
      </c>
      <c r="I108" s="8">
        <v>12316</v>
      </c>
    </row>
  </sheetData>
  <phoneticPr fontId="16" type="noConversion"/>
  <conditionalFormatting sqref="B1:C4">
    <cfRule type="containsText" dxfId="0" priority="1" operator="containsText" text=" ">
      <formula>NOT(ISERROR(SEARCH(" ",B1)))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O108"/>
  <sheetViews>
    <sheetView workbookViewId="0">
      <selection activeCell="B10" sqref="B10"/>
    </sheetView>
  </sheetViews>
  <sheetFormatPr defaultColWidth="9" defaultRowHeight="16.5" x14ac:dyDescent="0.25"/>
  <cols>
    <col min="1" max="1" width="9" style="8"/>
    <col min="2" max="2" width="14.6328125" style="8" customWidth="1"/>
    <col min="3" max="3" width="19.6328125" style="8" customWidth="1"/>
    <col min="4" max="4" width="14.08984375" style="8" customWidth="1"/>
    <col min="5" max="5" width="21.7265625" style="8" customWidth="1"/>
    <col min="6" max="6" width="12.7265625" style="8" customWidth="1"/>
    <col min="7" max="7" width="14.36328125" style="8" customWidth="1"/>
    <col min="8" max="9" width="9.6328125" style="8" customWidth="1"/>
    <col min="10" max="10" width="8.90625" style="8" customWidth="1"/>
    <col min="11" max="11" width="15.1796875" style="8" customWidth="1"/>
    <col min="12" max="12" width="9.6328125" style="8" customWidth="1"/>
    <col min="13" max="13" width="20.453125" style="8" customWidth="1"/>
    <col min="14" max="15" width="9.6328125" style="8" customWidth="1"/>
    <col min="16" max="16" width="11.453125" style="8" customWidth="1"/>
    <col min="17" max="16384" width="9" style="8"/>
  </cols>
  <sheetData>
    <row r="1" spans="1:15" x14ac:dyDescent="0.4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16"/>
      <c r="I1" s="8" t="s">
        <v>57</v>
      </c>
      <c r="J1" s="16"/>
      <c r="K1" s="16"/>
      <c r="L1" s="16"/>
      <c r="M1" s="16"/>
      <c r="N1" s="16"/>
      <c r="O1" s="16"/>
    </row>
    <row r="2" spans="1:15" x14ac:dyDescent="0.4">
      <c r="A2" s="3" t="s">
        <v>5</v>
      </c>
      <c r="B2" s="3" t="s">
        <v>5</v>
      </c>
      <c r="C2" s="3" t="s">
        <v>5</v>
      </c>
      <c r="D2" s="3" t="s">
        <v>5</v>
      </c>
      <c r="E2" s="3" t="s">
        <v>5</v>
      </c>
      <c r="F2" s="3" t="s">
        <v>5</v>
      </c>
      <c r="G2" s="3" t="s">
        <v>5</v>
      </c>
      <c r="I2" s="8" t="s">
        <v>58</v>
      </c>
      <c r="K2" s="18" t="s">
        <v>59</v>
      </c>
    </row>
    <row r="3" spans="1:15" x14ac:dyDescent="0.4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60</v>
      </c>
      <c r="K3" s="10" t="s">
        <v>20</v>
      </c>
      <c r="L3" s="19">
        <v>0.5</v>
      </c>
    </row>
    <row r="4" spans="1:15" ht="42" customHeight="1" x14ac:dyDescent="0.4">
      <c r="A4" s="3" t="s">
        <v>27</v>
      </c>
      <c r="B4" s="5" t="s">
        <v>61</v>
      </c>
      <c r="C4" s="5" t="s">
        <v>29</v>
      </c>
      <c r="D4" s="6" t="s">
        <v>30</v>
      </c>
      <c r="E4" s="17" t="s">
        <v>62</v>
      </c>
      <c r="F4" s="17"/>
      <c r="G4" s="17" t="s">
        <v>63</v>
      </c>
      <c r="I4" s="20" t="s">
        <v>37</v>
      </c>
      <c r="J4" s="21"/>
      <c r="K4" s="22" t="s">
        <v>38</v>
      </c>
      <c r="L4" s="23" t="s">
        <v>39</v>
      </c>
      <c r="M4" s="47" t="s">
        <v>40</v>
      </c>
      <c r="N4" s="48"/>
      <c r="O4" s="48"/>
    </row>
    <row r="5" spans="1:15" x14ac:dyDescent="0.25">
      <c r="A5" s="8">
        <v>105</v>
      </c>
      <c r="B5" s="8">
        <v>2</v>
      </c>
      <c r="C5" s="9">
        <v>0</v>
      </c>
      <c r="D5" s="8">
        <f t="shared" ref="D5:D29" si="0">C31</f>
        <v>10000000</v>
      </c>
      <c r="E5" s="8" t="e">
        <f>#REF!</f>
        <v>#REF!</v>
      </c>
      <c r="F5" s="8" t="e">
        <f t="shared" ref="F5:F29" si="1">E6</f>
        <v>#REF!</v>
      </c>
      <c r="G5" s="8" t="e">
        <f t="shared" ref="G5:G29" si="2">K5*10000</f>
        <v>#REF!</v>
      </c>
      <c r="I5" s="16">
        <v>0.875</v>
      </c>
      <c r="K5" s="8" t="e">
        <f t="shared" ref="K5:K29" si="3">ROUND(L5/$L$3,4)</f>
        <v>#REF!</v>
      </c>
      <c r="L5" s="24" t="e">
        <f>1-I5*#REF!/#REF!</f>
        <v>#REF!</v>
      </c>
    </row>
    <row r="6" spans="1:15" ht="15" customHeight="1" x14ac:dyDescent="0.25">
      <c r="A6" s="8">
        <v>106</v>
      </c>
      <c r="B6" s="8">
        <v>2</v>
      </c>
      <c r="C6" s="8">
        <f t="shared" ref="C6:C30" si="4">C5</f>
        <v>0</v>
      </c>
      <c r="D6" s="8">
        <f t="shared" si="0"/>
        <v>10000000</v>
      </c>
      <c r="E6" s="8" t="e">
        <f>#REF!</f>
        <v>#REF!</v>
      </c>
      <c r="F6" s="8" t="e">
        <f t="shared" si="1"/>
        <v>#REF!</v>
      </c>
      <c r="G6" s="8" t="e">
        <f t="shared" si="2"/>
        <v>#REF!</v>
      </c>
      <c r="I6" s="16">
        <v>0.87250000000000005</v>
      </c>
      <c r="K6" s="8" t="e">
        <f t="shared" si="3"/>
        <v>#REF!</v>
      </c>
      <c r="L6" s="24" t="e">
        <f>1-I6*#REF!/#REF!</f>
        <v>#REF!</v>
      </c>
    </row>
    <row r="7" spans="1:15" x14ac:dyDescent="0.25">
      <c r="A7" s="8">
        <v>107</v>
      </c>
      <c r="B7" s="8">
        <v>2</v>
      </c>
      <c r="C7" s="8">
        <f t="shared" si="4"/>
        <v>0</v>
      </c>
      <c r="D7" s="8">
        <f t="shared" si="0"/>
        <v>10000000</v>
      </c>
      <c r="E7" s="8" t="e">
        <f>#REF!</f>
        <v>#REF!</v>
      </c>
      <c r="F7" s="8" t="e">
        <f t="shared" si="1"/>
        <v>#REF!</v>
      </c>
      <c r="G7" s="8" t="e">
        <f t="shared" si="2"/>
        <v>#REF!</v>
      </c>
      <c r="I7" s="16">
        <v>0.87</v>
      </c>
      <c r="K7" s="8" t="e">
        <f t="shared" si="3"/>
        <v>#REF!</v>
      </c>
      <c r="L7" s="24" t="e">
        <f>1-I7*#REF!/#REF!</f>
        <v>#REF!</v>
      </c>
    </row>
    <row r="8" spans="1:15" x14ac:dyDescent="0.25">
      <c r="A8" s="8">
        <v>108</v>
      </c>
      <c r="B8" s="8">
        <v>2</v>
      </c>
      <c r="C8" s="8">
        <f t="shared" si="4"/>
        <v>0</v>
      </c>
      <c r="D8" s="8">
        <f t="shared" si="0"/>
        <v>10000000</v>
      </c>
      <c r="E8" s="8" t="e">
        <f>#REF!</f>
        <v>#REF!</v>
      </c>
      <c r="F8" s="8" t="e">
        <f t="shared" si="1"/>
        <v>#REF!</v>
      </c>
      <c r="G8" s="8" t="e">
        <f t="shared" si="2"/>
        <v>#REF!</v>
      </c>
      <c r="I8" s="16">
        <v>0.86750000000000005</v>
      </c>
      <c r="K8" s="8" t="e">
        <f t="shared" si="3"/>
        <v>#REF!</v>
      </c>
      <c r="L8" s="24" t="e">
        <f>1-I8*#REF!/#REF!</f>
        <v>#REF!</v>
      </c>
    </row>
    <row r="9" spans="1:15" x14ac:dyDescent="0.25">
      <c r="A9" s="8">
        <v>109</v>
      </c>
      <c r="B9" s="8">
        <v>2</v>
      </c>
      <c r="C9" s="8">
        <f t="shared" si="4"/>
        <v>0</v>
      </c>
      <c r="D9" s="8">
        <f t="shared" si="0"/>
        <v>10000000</v>
      </c>
      <c r="E9" s="8" t="e">
        <f>#REF!</f>
        <v>#REF!</v>
      </c>
      <c r="F9" s="8" t="e">
        <f t="shared" si="1"/>
        <v>#REF!</v>
      </c>
      <c r="G9" s="8" t="e">
        <f t="shared" si="2"/>
        <v>#REF!</v>
      </c>
      <c r="I9" s="16">
        <v>0.86499999999999999</v>
      </c>
      <c r="K9" s="8" t="e">
        <f t="shared" si="3"/>
        <v>#REF!</v>
      </c>
      <c r="L9" s="24" t="e">
        <f>1-I9*#REF!/#REF!</f>
        <v>#REF!</v>
      </c>
    </row>
    <row r="10" spans="1:15" x14ac:dyDescent="0.25">
      <c r="A10" s="8">
        <v>110</v>
      </c>
      <c r="B10" s="8">
        <v>2</v>
      </c>
      <c r="C10" s="8">
        <f t="shared" si="4"/>
        <v>0</v>
      </c>
      <c r="D10" s="8">
        <f t="shared" si="0"/>
        <v>10000000</v>
      </c>
      <c r="E10" s="8" t="e">
        <f>#REF!</f>
        <v>#REF!</v>
      </c>
      <c r="F10" s="8" t="e">
        <f t="shared" si="1"/>
        <v>#REF!</v>
      </c>
      <c r="G10" s="8" t="e">
        <f t="shared" si="2"/>
        <v>#REF!</v>
      </c>
      <c r="I10" s="16">
        <v>0.86250000000000004</v>
      </c>
      <c r="K10" s="8" t="e">
        <f t="shared" si="3"/>
        <v>#REF!</v>
      </c>
      <c r="L10" s="24" t="e">
        <f>1-I10*#REF!/#REF!</f>
        <v>#REF!</v>
      </c>
    </row>
    <row r="11" spans="1:15" x14ac:dyDescent="0.25">
      <c r="A11" s="8">
        <v>111</v>
      </c>
      <c r="B11" s="8">
        <v>2</v>
      </c>
      <c r="C11" s="8">
        <f t="shared" si="4"/>
        <v>0</v>
      </c>
      <c r="D11" s="8">
        <f t="shared" si="0"/>
        <v>10000000</v>
      </c>
      <c r="E11" s="8" t="e">
        <f>#REF!</f>
        <v>#REF!</v>
      </c>
      <c r="F11" s="8" t="e">
        <f t="shared" si="1"/>
        <v>#REF!</v>
      </c>
      <c r="G11" s="8" t="e">
        <f t="shared" si="2"/>
        <v>#REF!</v>
      </c>
      <c r="I11" s="16">
        <v>0.86</v>
      </c>
      <c r="K11" s="8" t="e">
        <f t="shared" si="3"/>
        <v>#REF!</v>
      </c>
      <c r="L11" s="24" t="e">
        <f>1-I11*#REF!/#REF!</f>
        <v>#REF!</v>
      </c>
    </row>
    <row r="12" spans="1:15" x14ac:dyDescent="0.25">
      <c r="A12" s="8">
        <v>112</v>
      </c>
      <c r="B12" s="8">
        <v>2</v>
      </c>
      <c r="C12" s="8">
        <f t="shared" si="4"/>
        <v>0</v>
      </c>
      <c r="D12" s="8">
        <f t="shared" si="0"/>
        <v>10000000</v>
      </c>
      <c r="E12" s="8" t="e">
        <f>#REF!</f>
        <v>#REF!</v>
      </c>
      <c r="F12" s="8" t="e">
        <f t="shared" si="1"/>
        <v>#REF!</v>
      </c>
      <c r="G12" s="8" t="e">
        <f t="shared" si="2"/>
        <v>#REF!</v>
      </c>
      <c r="I12" s="16">
        <v>0.85750000000000004</v>
      </c>
      <c r="K12" s="8" t="e">
        <f t="shared" si="3"/>
        <v>#REF!</v>
      </c>
      <c r="L12" s="24" t="e">
        <f>1-I12*#REF!/#REF!</f>
        <v>#REF!</v>
      </c>
    </row>
    <row r="13" spans="1:15" x14ac:dyDescent="0.25">
      <c r="A13" s="8">
        <v>113</v>
      </c>
      <c r="B13" s="8">
        <v>2</v>
      </c>
      <c r="C13" s="8">
        <f t="shared" si="4"/>
        <v>0</v>
      </c>
      <c r="D13" s="8">
        <f t="shared" si="0"/>
        <v>10000000</v>
      </c>
      <c r="E13" s="8" t="e">
        <f>#REF!</f>
        <v>#REF!</v>
      </c>
      <c r="F13" s="8" t="e">
        <f t="shared" si="1"/>
        <v>#REF!</v>
      </c>
      <c r="G13" s="8" t="e">
        <f t="shared" si="2"/>
        <v>#REF!</v>
      </c>
      <c r="I13" s="16">
        <v>0.85499999999999998</v>
      </c>
      <c r="K13" s="8" t="e">
        <f t="shared" si="3"/>
        <v>#REF!</v>
      </c>
      <c r="L13" s="24" t="e">
        <f>1-I13*#REF!/#REF!</f>
        <v>#REF!</v>
      </c>
    </row>
    <row r="14" spans="1:15" x14ac:dyDescent="0.25">
      <c r="A14" s="8">
        <v>114</v>
      </c>
      <c r="B14" s="8">
        <v>2</v>
      </c>
      <c r="C14" s="8">
        <f t="shared" si="4"/>
        <v>0</v>
      </c>
      <c r="D14" s="8">
        <f t="shared" si="0"/>
        <v>10000000</v>
      </c>
      <c r="E14" s="8" t="e">
        <f>#REF!</f>
        <v>#REF!</v>
      </c>
      <c r="F14" s="8" t="e">
        <f t="shared" si="1"/>
        <v>#REF!</v>
      </c>
      <c r="G14" s="8" t="e">
        <f t="shared" si="2"/>
        <v>#REF!</v>
      </c>
      <c r="I14" s="16">
        <v>0.85250000000000004</v>
      </c>
      <c r="K14" s="8" t="e">
        <f t="shared" si="3"/>
        <v>#REF!</v>
      </c>
      <c r="L14" s="24" t="e">
        <f>1-I14*#REF!/#REF!</f>
        <v>#REF!</v>
      </c>
    </row>
    <row r="15" spans="1:15" x14ac:dyDescent="0.25">
      <c r="A15" s="8">
        <v>115</v>
      </c>
      <c r="B15" s="8">
        <v>2</v>
      </c>
      <c r="C15" s="8">
        <f t="shared" si="4"/>
        <v>0</v>
      </c>
      <c r="D15" s="8">
        <f t="shared" si="0"/>
        <v>10000000</v>
      </c>
      <c r="E15" s="8" t="e">
        <f>#REF!</f>
        <v>#REF!</v>
      </c>
      <c r="F15" s="8" t="e">
        <f t="shared" si="1"/>
        <v>#REF!</v>
      </c>
      <c r="G15" s="8" t="e">
        <f t="shared" si="2"/>
        <v>#REF!</v>
      </c>
      <c r="I15" s="16">
        <v>0.84999999999999898</v>
      </c>
      <c r="K15" s="8" t="e">
        <f t="shared" si="3"/>
        <v>#REF!</v>
      </c>
      <c r="L15" s="24" t="e">
        <f>1-I15*#REF!/#REF!</f>
        <v>#REF!</v>
      </c>
    </row>
    <row r="16" spans="1:15" x14ac:dyDescent="0.25">
      <c r="A16" s="8">
        <v>116</v>
      </c>
      <c r="B16" s="8">
        <v>2</v>
      </c>
      <c r="C16" s="8">
        <f t="shared" si="4"/>
        <v>0</v>
      </c>
      <c r="D16" s="8">
        <f t="shared" si="0"/>
        <v>10000000</v>
      </c>
      <c r="E16" s="8" t="e">
        <f>#REF!</f>
        <v>#REF!</v>
      </c>
      <c r="F16" s="8" t="e">
        <f t="shared" si="1"/>
        <v>#REF!</v>
      </c>
      <c r="G16" s="8" t="e">
        <f t="shared" si="2"/>
        <v>#REF!</v>
      </c>
      <c r="I16" s="16">
        <v>0.84749999999999903</v>
      </c>
      <c r="K16" s="8" t="e">
        <f t="shared" si="3"/>
        <v>#REF!</v>
      </c>
      <c r="L16" s="24" t="e">
        <f>1-I16*#REF!/#REF!</f>
        <v>#REF!</v>
      </c>
    </row>
    <row r="17" spans="1:12" x14ac:dyDescent="0.25">
      <c r="A17" s="8">
        <v>117</v>
      </c>
      <c r="B17" s="8">
        <v>2</v>
      </c>
      <c r="C17" s="8">
        <f t="shared" si="4"/>
        <v>0</v>
      </c>
      <c r="D17" s="8">
        <f t="shared" si="0"/>
        <v>10000000</v>
      </c>
      <c r="E17" s="8" t="e">
        <f>#REF!</f>
        <v>#REF!</v>
      </c>
      <c r="F17" s="8" t="e">
        <f t="shared" si="1"/>
        <v>#REF!</v>
      </c>
      <c r="G17" s="8" t="e">
        <f t="shared" si="2"/>
        <v>#REF!</v>
      </c>
      <c r="I17" s="16">
        <v>0.84499999999999897</v>
      </c>
      <c r="K17" s="8" t="e">
        <f t="shared" si="3"/>
        <v>#REF!</v>
      </c>
      <c r="L17" s="24" t="e">
        <f>1-I17*#REF!/#REF!</f>
        <v>#REF!</v>
      </c>
    </row>
    <row r="18" spans="1:12" x14ac:dyDescent="0.25">
      <c r="A18" s="8">
        <v>118</v>
      </c>
      <c r="B18" s="8">
        <v>2</v>
      </c>
      <c r="C18" s="8">
        <f t="shared" si="4"/>
        <v>0</v>
      </c>
      <c r="D18" s="8">
        <f t="shared" si="0"/>
        <v>10000000</v>
      </c>
      <c r="E18" s="8" t="e">
        <f>#REF!</f>
        <v>#REF!</v>
      </c>
      <c r="F18" s="8" t="e">
        <f t="shared" si="1"/>
        <v>#REF!</v>
      </c>
      <c r="G18" s="8" t="e">
        <f t="shared" si="2"/>
        <v>#REF!</v>
      </c>
      <c r="I18" s="16">
        <v>0.84249999999999903</v>
      </c>
      <c r="K18" s="8" t="e">
        <f t="shared" si="3"/>
        <v>#REF!</v>
      </c>
      <c r="L18" s="24" t="e">
        <f>1-I18*#REF!/#REF!</f>
        <v>#REF!</v>
      </c>
    </row>
    <row r="19" spans="1:12" x14ac:dyDescent="0.25">
      <c r="A19" s="8">
        <v>119</v>
      </c>
      <c r="B19" s="8">
        <v>2</v>
      </c>
      <c r="C19" s="8">
        <f t="shared" si="4"/>
        <v>0</v>
      </c>
      <c r="D19" s="8">
        <f t="shared" si="0"/>
        <v>10000000</v>
      </c>
      <c r="E19" s="8" t="e">
        <f>#REF!</f>
        <v>#REF!</v>
      </c>
      <c r="F19" s="8" t="e">
        <f t="shared" si="1"/>
        <v>#REF!</v>
      </c>
      <c r="G19" s="8" t="e">
        <f t="shared" si="2"/>
        <v>#REF!</v>
      </c>
      <c r="I19" s="16">
        <v>0.83999999999999897</v>
      </c>
      <c r="K19" s="8" t="e">
        <f t="shared" si="3"/>
        <v>#REF!</v>
      </c>
      <c r="L19" s="24" t="e">
        <f>1-I19*#REF!/#REF!</f>
        <v>#REF!</v>
      </c>
    </row>
    <row r="20" spans="1:12" x14ac:dyDescent="0.25">
      <c r="A20" s="8">
        <v>120</v>
      </c>
      <c r="B20" s="8">
        <v>2</v>
      </c>
      <c r="C20" s="8">
        <f t="shared" si="4"/>
        <v>0</v>
      </c>
      <c r="D20" s="8">
        <f t="shared" si="0"/>
        <v>10000000</v>
      </c>
      <c r="E20" s="8" t="e">
        <f>#REF!</f>
        <v>#REF!</v>
      </c>
      <c r="F20" s="8" t="e">
        <f t="shared" si="1"/>
        <v>#REF!</v>
      </c>
      <c r="G20" s="8" t="e">
        <f t="shared" si="2"/>
        <v>#REF!</v>
      </c>
      <c r="I20" s="16">
        <v>0.83749999999999902</v>
      </c>
      <c r="K20" s="8" t="e">
        <f t="shared" si="3"/>
        <v>#REF!</v>
      </c>
      <c r="L20" s="24" t="e">
        <f>1-I20*#REF!/#REF!</f>
        <v>#REF!</v>
      </c>
    </row>
    <row r="21" spans="1:12" x14ac:dyDescent="0.25">
      <c r="A21" s="8">
        <v>121</v>
      </c>
      <c r="B21" s="8">
        <v>2</v>
      </c>
      <c r="C21" s="8">
        <f t="shared" si="4"/>
        <v>0</v>
      </c>
      <c r="D21" s="8">
        <f t="shared" si="0"/>
        <v>10000000</v>
      </c>
      <c r="E21" s="8" t="e">
        <f>#REF!</f>
        <v>#REF!</v>
      </c>
      <c r="F21" s="8" t="e">
        <f t="shared" si="1"/>
        <v>#REF!</v>
      </c>
      <c r="G21" s="8" t="e">
        <f t="shared" si="2"/>
        <v>#REF!</v>
      </c>
      <c r="I21" s="16">
        <v>0.83499999999999897</v>
      </c>
      <c r="K21" s="8" t="e">
        <f t="shared" si="3"/>
        <v>#REF!</v>
      </c>
      <c r="L21" s="24" t="e">
        <f>1-I21*#REF!/#REF!</f>
        <v>#REF!</v>
      </c>
    </row>
    <row r="22" spans="1:12" x14ac:dyDescent="0.25">
      <c r="A22" s="8">
        <v>122</v>
      </c>
      <c r="B22" s="8">
        <v>2</v>
      </c>
      <c r="C22" s="8">
        <f t="shared" si="4"/>
        <v>0</v>
      </c>
      <c r="D22" s="8">
        <f t="shared" si="0"/>
        <v>10000000</v>
      </c>
      <c r="E22" s="8" t="e">
        <f>#REF!</f>
        <v>#REF!</v>
      </c>
      <c r="F22" s="8" t="e">
        <f t="shared" si="1"/>
        <v>#REF!</v>
      </c>
      <c r="G22" s="8" t="e">
        <f t="shared" si="2"/>
        <v>#REF!</v>
      </c>
      <c r="I22" s="16">
        <v>0.83249999999999902</v>
      </c>
      <c r="K22" s="8" t="e">
        <f t="shared" si="3"/>
        <v>#REF!</v>
      </c>
      <c r="L22" s="24" t="e">
        <f>1-I22*#REF!/#REF!</f>
        <v>#REF!</v>
      </c>
    </row>
    <row r="23" spans="1:12" x14ac:dyDescent="0.25">
      <c r="A23" s="8">
        <v>123</v>
      </c>
      <c r="B23" s="8">
        <v>2</v>
      </c>
      <c r="C23" s="8">
        <f t="shared" si="4"/>
        <v>0</v>
      </c>
      <c r="D23" s="8">
        <f t="shared" si="0"/>
        <v>10000000</v>
      </c>
      <c r="E23" s="8" t="e">
        <f>#REF!</f>
        <v>#REF!</v>
      </c>
      <c r="F23" s="8" t="e">
        <f t="shared" si="1"/>
        <v>#REF!</v>
      </c>
      <c r="G23" s="8" t="e">
        <f t="shared" si="2"/>
        <v>#REF!</v>
      </c>
      <c r="I23" s="16">
        <v>0.82999999999999896</v>
      </c>
      <c r="K23" s="8" t="e">
        <f t="shared" si="3"/>
        <v>#REF!</v>
      </c>
      <c r="L23" s="24" t="e">
        <f>1-I23*#REF!/#REF!</f>
        <v>#REF!</v>
      </c>
    </row>
    <row r="24" spans="1:12" x14ac:dyDescent="0.25">
      <c r="A24" s="8">
        <v>124</v>
      </c>
      <c r="B24" s="8">
        <v>2</v>
      </c>
      <c r="C24" s="8">
        <f t="shared" si="4"/>
        <v>0</v>
      </c>
      <c r="D24" s="8">
        <f t="shared" si="0"/>
        <v>10000000</v>
      </c>
      <c r="E24" s="8" t="e">
        <f>#REF!</f>
        <v>#REF!</v>
      </c>
      <c r="F24" s="8" t="e">
        <f t="shared" si="1"/>
        <v>#REF!</v>
      </c>
      <c r="G24" s="8" t="e">
        <f t="shared" si="2"/>
        <v>#REF!</v>
      </c>
      <c r="I24" s="16">
        <v>0.82749999999999901</v>
      </c>
      <c r="K24" s="8" t="e">
        <f t="shared" si="3"/>
        <v>#REF!</v>
      </c>
      <c r="L24" s="24" t="e">
        <f>1-I24*#REF!/#REF!</f>
        <v>#REF!</v>
      </c>
    </row>
    <row r="25" spans="1:12" x14ac:dyDescent="0.25">
      <c r="A25" s="8">
        <v>125</v>
      </c>
      <c r="B25" s="8">
        <v>2</v>
      </c>
      <c r="C25" s="8">
        <f t="shared" si="4"/>
        <v>0</v>
      </c>
      <c r="D25" s="8">
        <f t="shared" si="0"/>
        <v>10000000</v>
      </c>
      <c r="E25" s="8" t="e">
        <f>#REF!</f>
        <v>#REF!</v>
      </c>
      <c r="F25" s="8" t="e">
        <f t="shared" si="1"/>
        <v>#REF!</v>
      </c>
      <c r="G25" s="8" t="e">
        <f t="shared" si="2"/>
        <v>#REF!</v>
      </c>
      <c r="I25" s="16">
        <v>0.82499999999999896</v>
      </c>
      <c r="K25" s="8" t="e">
        <f t="shared" si="3"/>
        <v>#REF!</v>
      </c>
      <c r="L25" s="24" t="e">
        <f>1-I25*#REF!/#REF!</f>
        <v>#REF!</v>
      </c>
    </row>
    <row r="26" spans="1:12" x14ac:dyDescent="0.25">
      <c r="A26" s="8">
        <v>126</v>
      </c>
      <c r="B26" s="8">
        <v>2</v>
      </c>
      <c r="C26" s="8">
        <f t="shared" si="4"/>
        <v>0</v>
      </c>
      <c r="D26" s="8">
        <f t="shared" si="0"/>
        <v>10000000</v>
      </c>
      <c r="E26" s="8" t="e">
        <f>#REF!</f>
        <v>#REF!</v>
      </c>
      <c r="F26" s="8" t="e">
        <f t="shared" si="1"/>
        <v>#REF!</v>
      </c>
      <c r="G26" s="8" t="e">
        <f t="shared" si="2"/>
        <v>#REF!</v>
      </c>
      <c r="I26" s="16">
        <v>0.82249999999999901</v>
      </c>
      <c r="K26" s="8" t="e">
        <f t="shared" si="3"/>
        <v>#REF!</v>
      </c>
      <c r="L26" s="24" t="e">
        <f>1-I26*#REF!/#REF!</f>
        <v>#REF!</v>
      </c>
    </row>
    <row r="27" spans="1:12" x14ac:dyDescent="0.25">
      <c r="A27" s="8">
        <v>127</v>
      </c>
      <c r="B27" s="8">
        <v>2</v>
      </c>
      <c r="C27" s="8">
        <f t="shared" si="4"/>
        <v>0</v>
      </c>
      <c r="D27" s="8">
        <f t="shared" si="0"/>
        <v>10000000</v>
      </c>
      <c r="E27" s="8" t="e">
        <f>#REF!</f>
        <v>#REF!</v>
      </c>
      <c r="F27" s="8" t="e">
        <f t="shared" si="1"/>
        <v>#REF!</v>
      </c>
      <c r="G27" s="8" t="e">
        <f t="shared" si="2"/>
        <v>#REF!</v>
      </c>
      <c r="I27" s="16">
        <v>0.81999999999999895</v>
      </c>
      <c r="K27" s="8" t="e">
        <f t="shared" si="3"/>
        <v>#REF!</v>
      </c>
      <c r="L27" s="24" t="e">
        <f>1-I27*#REF!/#REF!</f>
        <v>#REF!</v>
      </c>
    </row>
    <row r="28" spans="1:12" x14ac:dyDescent="0.25">
      <c r="A28" s="8">
        <v>128</v>
      </c>
      <c r="B28" s="8">
        <v>2</v>
      </c>
      <c r="C28" s="8">
        <f t="shared" si="4"/>
        <v>0</v>
      </c>
      <c r="D28" s="8">
        <f t="shared" si="0"/>
        <v>10000000</v>
      </c>
      <c r="E28" s="8" t="e">
        <f>#REF!</f>
        <v>#REF!</v>
      </c>
      <c r="F28" s="8" t="e">
        <f t="shared" si="1"/>
        <v>#REF!</v>
      </c>
      <c r="G28" s="8" t="e">
        <f t="shared" si="2"/>
        <v>#REF!</v>
      </c>
      <c r="I28" s="16">
        <v>0.81749999999999901</v>
      </c>
      <c r="K28" s="8" t="e">
        <f t="shared" si="3"/>
        <v>#REF!</v>
      </c>
      <c r="L28" s="24" t="e">
        <f>1-I28*#REF!/#REF!</f>
        <v>#REF!</v>
      </c>
    </row>
    <row r="29" spans="1:12" x14ac:dyDescent="0.25">
      <c r="A29" s="8">
        <v>129</v>
      </c>
      <c r="B29" s="8">
        <v>2</v>
      </c>
      <c r="C29" s="8">
        <f t="shared" si="4"/>
        <v>0</v>
      </c>
      <c r="D29" s="8">
        <f t="shared" si="0"/>
        <v>10000000</v>
      </c>
      <c r="E29" s="8" t="e">
        <f>#REF!</f>
        <v>#REF!</v>
      </c>
      <c r="F29" s="8" t="e">
        <f t="shared" si="1"/>
        <v>#REF!</v>
      </c>
      <c r="G29" s="8" t="e">
        <f t="shared" si="2"/>
        <v>#REF!</v>
      </c>
      <c r="I29" s="16">
        <v>0.81499999999999895</v>
      </c>
      <c r="K29" s="8" t="e">
        <f t="shared" si="3"/>
        <v>#REF!</v>
      </c>
      <c r="L29" s="24" t="e">
        <f>1-I29*#REF!/#REF!</f>
        <v>#REF!</v>
      </c>
    </row>
    <row r="30" spans="1:12" x14ac:dyDescent="0.25">
      <c r="A30" s="8">
        <v>130</v>
      </c>
      <c r="B30" s="8">
        <v>2</v>
      </c>
      <c r="C30" s="9">
        <f t="shared" si="4"/>
        <v>0</v>
      </c>
      <c r="D30" s="8">
        <f t="shared" ref="D30:D93" si="5">C56</f>
        <v>10000000</v>
      </c>
      <c r="E30" s="8" t="e">
        <f>#REF!</f>
        <v>#REF!</v>
      </c>
      <c r="F30" s="8" t="e">
        <f t="shared" ref="F30:F93" si="6">E31</f>
        <v>#REF!</v>
      </c>
      <c r="G30" s="8" t="e">
        <f t="shared" ref="G30:G93" si="7">K30*10000</f>
        <v>#REF!</v>
      </c>
      <c r="I30" s="16">
        <v>0.812499999999999</v>
      </c>
      <c r="K30" s="8" t="e">
        <f t="shared" ref="K30:K93" si="8">ROUND(L30/$L$3,4)</f>
        <v>#REF!</v>
      </c>
      <c r="L30" s="24" t="e">
        <f>1-I30*#REF!/#REF!</f>
        <v>#REF!</v>
      </c>
    </row>
    <row r="31" spans="1:12" x14ac:dyDescent="0.25">
      <c r="A31" s="8">
        <v>131</v>
      </c>
      <c r="B31" s="8">
        <v>2</v>
      </c>
      <c r="C31" s="9">
        <v>10000000</v>
      </c>
      <c r="D31" s="8">
        <f t="shared" si="5"/>
        <v>25000000</v>
      </c>
      <c r="E31" s="8" t="e">
        <f t="shared" ref="E31:E55" si="9">E5</f>
        <v>#REF!</v>
      </c>
      <c r="F31" s="8" t="e">
        <f t="shared" si="6"/>
        <v>#REF!</v>
      </c>
      <c r="G31" s="8" t="e">
        <f t="shared" si="7"/>
        <v>#REF!</v>
      </c>
      <c r="I31" s="16">
        <v>0.86250000000000004</v>
      </c>
      <c r="K31" s="8" t="e">
        <f t="shared" si="8"/>
        <v>#REF!</v>
      </c>
      <c r="L31" s="24" t="e">
        <f>1-I31*#REF!/#REF!</f>
        <v>#REF!</v>
      </c>
    </row>
    <row r="32" spans="1:12" ht="15" customHeight="1" x14ac:dyDescent="0.25">
      <c r="A32" s="8">
        <v>132</v>
      </c>
      <c r="B32" s="8">
        <v>2</v>
      </c>
      <c r="C32" s="8">
        <f t="shared" ref="C32:C56" si="10">C31</f>
        <v>10000000</v>
      </c>
      <c r="D32" s="8">
        <f t="shared" si="5"/>
        <v>25000000</v>
      </c>
      <c r="E32" s="8" t="e">
        <f t="shared" si="9"/>
        <v>#REF!</v>
      </c>
      <c r="F32" s="8" t="e">
        <f t="shared" si="6"/>
        <v>#REF!</v>
      </c>
      <c r="G32" s="8" t="e">
        <f t="shared" si="7"/>
        <v>#REF!</v>
      </c>
      <c r="I32" s="16">
        <v>0.86</v>
      </c>
      <c r="K32" s="8" t="e">
        <f t="shared" si="8"/>
        <v>#REF!</v>
      </c>
      <c r="L32" s="24" t="e">
        <f>1-I32*#REF!/#REF!</f>
        <v>#REF!</v>
      </c>
    </row>
    <row r="33" spans="1:12" x14ac:dyDescent="0.25">
      <c r="A33" s="8">
        <v>133</v>
      </c>
      <c r="B33" s="8">
        <v>2</v>
      </c>
      <c r="C33" s="8">
        <f t="shared" si="10"/>
        <v>10000000</v>
      </c>
      <c r="D33" s="8">
        <f t="shared" si="5"/>
        <v>25000000</v>
      </c>
      <c r="E33" s="8" t="e">
        <f t="shared" si="9"/>
        <v>#REF!</v>
      </c>
      <c r="F33" s="8" t="e">
        <f t="shared" si="6"/>
        <v>#REF!</v>
      </c>
      <c r="G33" s="8" t="e">
        <f t="shared" si="7"/>
        <v>#REF!</v>
      </c>
      <c r="I33" s="16">
        <v>0.85750000000000004</v>
      </c>
      <c r="K33" s="8" t="e">
        <f t="shared" si="8"/>
        <v>#REF!</v>
      </c>
      <c r="L33" s="24" t="e">
        <f>1-I33*#REF!/#REF!</f>
        <v>#REF!</v>
      </c>
    </row>
    <row r="34" spans="1:12" x14ac:dyDescent="0.25">
      <c r="A34" s="8">
        <v>134</v>
      </c>
      <c r="B34" s="8">
        <v>2</v>
      </c>
      <c r="C34" s="8">
        <f t="shared" si="10"/>
        <v>10000000</v>
      </c>
      <c r="D34" s="8">
        <f t="shared" si="5"/>
        <v>25000000</v>
      </c>
      <c r="E34" s="8" t="e">
        <f t="shared" si="9"/>
        <v>#REF!</v>
      </c>
      <c r="F34" s="8" t="e">
        <f t="shared" si="6"/>
        <v>#REF!</v>
      </c>
      <c r="G34" s="8" t="e">
        <f t="shared" si="7"/>
        <v>#REF!</v>
      </c>
      <c r="I34" s="16">
        <v>0.85499999999999998</v>
      </c>
      <c r="K34" s="8" t="e">
        <f t="shared" si="8"/>
        <v>#REF!</v>
      </c>
      <c r="L34" s="24" t="e">
        <f>1-I34*#REF!/#REF!</f>
        <v>#REF!</v>
      </c>
    </row>
    <row r="35" spans="1:12" x14ac:dyDescent="0.25">
      <c r="A35" s="8">
        <v>135</v>
      </c>
      <c r="B35" s="8">
        <v>2</v>
      </c>
      <c r="C35" s="8">
        <f t="shared" si="10"/>
        <v>10000000</v>
      </c>
      <c r="D35" s="8">
        <f t="shared" si="5"/>
        <v>25000000</v>
      </c>
      <c r="E35" s="8" t="e">
        <f t="shared" si="9"/>
        <v>#REF!</v>
      </c>
      <c r="F35" s="8" t="e">
        <f t="shared" si="6"/>
        <v>#REF!</v>
      </c>
      <c r="G35" s="8" t="e">
        <f t="shared" si="7"/>
        <v>#REF!</v>
      </c>
      <c r="I35" s="16">
        <v>0.85250000000000004</v>
      </c>
      <c r="K35" s="8" t="e">
        <f t="shared" si="8"/>
        <v>#REF!</v>
      </c>
      <c r="L35" s="24" t="e">
        <f>1-I35*#REF!/#REF!</f>
        <v>#REF!</v>
      </c>
    </row>
    <row r="36" spans="1:12" x14ac:dyDescent="0.25">
      <c r="A36" s="8">
        <v>136</v>
      </c>
      <c r="B36" s="8">
        <v>2</v>
      </c>
      <c r="C36" s="8">
        <f t="shared" si="10"/>
        <v>10000000</v>
      </c>
      <c r="D36" s="8">
        <f t="shared" si="5"/>
        <v>25000000</v>
      </c>
      <c r="E36" s="8" t="e">
        <f t="shared" si="9"/>
        <v>#REF!</v>
      </c>
      <c r="F36" s="8" t="e">
        <f t="shared" si="6"/>
        <v>#REF!</v>
      </c>
      <c r="G36" s="8" t="e">
        <f t="shared" si="7"/>
        <v>#REF!</v>
      </c>
      <c r="I36" s="16">
        <v>0.85</v>
      </c>
      <c r="K36" s="8" t="e">
        <f t="shared" si="8"/>
        <v>#REF!</v>
      </c>
      <c r="L36" s="24" t="e">
        <f>1-I36*#REF!/#REF!</f>
        <v>#REF!</v>
      </c>
    </row>
    <row r="37" spans="1:12" x14ac:dyDescent="0.25">
      <c r="A37" s="8">
        <v>137</v>
      </c>
      <c r="B37" s="8">
        <v>2</v>
      </c>
      <c r="C37" s="8">
        <f t="shared" si="10"/>
        <v>10000000</v>
      </c>
      <c r="D37" s="8">
        <f t="shared" si="5"/>
        <v>25000000</v>
      </c>
      <c r="E37" s="8" t="e">
        <f t="shared" si="9"/>
        <v>#REF!</v>
      </c>
      <c r="F37" s="8" t="e">
        <f t="shared" si="6"/>
        <v>#REF!</v>
      </c>
      <c r="G37" s="8" t="e">
        <f t="shared" si="7"/>
        <v>#REF!</v>
      </c>
      <c r="I37" s="16">
        <v>0.84750000000000003</v>
      </c>
      <c r="K37" s="8" t="e">
        <f t="shared" si="8"/>
        <v>#REF!</v>
      </c>
      <c r="L37" s="24" t="e">
        <f>1-I37*#REF!/#REF!</f>
        <v>#REF!</v>
      </c>
    </row>
    <row r="38" spans="1:12" x14ac:dyDescent="0.25">
      <c r="A38" s="8">
        <v>138</v>
      </c>
      <c r="B38" s="8">
        <v>2</v>
      </c>
      <c r="C38" s="8">
        <f t="shared" si="10"/>
        <v>10000000</v>
      </c>
      <c r="D38" s="8">
        <f t="shared" si="5"/>
        <v>25000000</v>
      </c>
      <c r="E38" s="8" t="e">
        <f t="shared" si="9"/>
        <v>#REF!</v>
      </c>
      <c r="F38" s="8" t="e">
        <f t="shared" si="6"/>
        <v>#REF!</v>
      </c>
      <c r="G38" s="8" t="e">
        <f t="shared" si="7"/>
        <v>#REF!</v>
      </c>
      <c r="I38" s="16">
        <v>0.84499999999999997</v>
      </c>
      <c r="K38" s="8" t="e">
        <f t="shared" si="8"/>
        <v>#REF!</v>
      </c>
      <c r="L38" s="24" t="e">
        <f>1-I38*#REF!/#REF!</f>
        <v>#REF!</v>
      </c>
    </row>
    <row r="39" spans="1:12" x14ac:dyDescent="0.25">
      <c r="A39" s="8">
        <v>139</v>
      </c>
      <c r="B39" s="8">
        <v>2</v>
      </c>
      <c r="C39" s="8">
        <f t="shared" si="10"/>
        <v>10000000</v>
      </c>
      <c r="D39" s="8">
        <f t="shared" si="5"/>
        <v>25000000</v>
      </c>
      <c r="E39" s="8" t="e">
        <f t="shared" si="9"/>
        <v>#REF!</v>
      </c>
      <c r="F39" s="8" t="e">
        <f t="shared" si="6"/>
        <v>#REF!</v>
      </c>
      <c r="G39" s="8" t="e">
        <f t="shared" si="7"/>
        <v>#REF!</v>
      </c>
      <c r="I39" s="16">
        <v>0.84250000000000003</v>
      </c>
      <c r="K39" s="8" t="e">
        <f t="shared" si="8"/>
        <v>#REF!</v>
      </c>
      <c r="L39" s="24" t="e">
        <f>1-I39*#REF!/#REF!</f>
        <v>#REF!</v>
      </c>
    </row>
    <row r="40" spans="1:12" x14ac:dyDescent="0.25">
      <c r="A40" s="8">
        <v>140</v>
      </c>
      <c r="B40" s="8">
        <v>2</v>
      </c>
      <c r="C40" s="8">
        <f t="shared" si="10"/>
        <v>10000000</v>
      </c>
      <c r="D40" s="8">
        <f t="shared" si="5"/>
        <v>25000000</v>
      </c>
      <c r="E40" s="8" t="e">
        <f t="shared" si="9"/>
        <v>#REF!</v>
      </c>
      <c r="F40" s="8" t="e">
        <f t="shared" si="6"/>
        <v>#REF!</v>
      </c>
      <c r="G40" s="8" t="e">
        <f t="shared" si="7"/>
        <v>#REF!</v>
      </c>
      <c r="I40" s="16">
        <v>0.84</v>
      </c>
      <c r="K40" s="8" t="e">
        <f t="shared" si="8"/>
        <v>#REF!</v>
      </c>
      <c r="L40" s="24" t="e">
        <f>1-I40*#REF!/#REF!</f>
        <v>#REF!</v>
      </c>
    </row>
    <row r="41" spans="1:12" x14ac:dyDescent="0.25">
      <c r="A41" s="8">
        <v>141</v>
      </c>
      <c r="B41" s="8">
        <v>2</v>
      </c>
      <c r="C41" s="8">
        <f t="shared" si="10"/>
        <v>10000000</v>
      </c>
      <c r="D41" s="8">
        <f t="shared" si="5"/>
        <v>25000000</v>
      </c>
      <c r="E41" s="8" t="e">
        <f t="shared" si="9"/>
        <v>#REF!</v>
      </c>
      <c r="F41" s="8" t="e">
        <f t="shared" si="6"/>
        <v>#REF!</v>
      </c>
      <c r="G41" s="8" t="e">
        <f t="shared" si="7"/>
        <v>#REF!</v>
      </c>
      <c r="I41" s="16">
        <v>0.83750000000000102</v>
      </c>
      <c r="K41" s="8" t="e">
        <f t="shared" si="8"/>
        <v>#REF!</v>
      </c>
      <c r="L41" s="24" t="e">
        <f>1-I41*#REF!/#REF!</f>
        <v>#REF!</v>
      </c>
    </row>
    <row r="42" spans="1:12" x14ac:dyDescent="0.25">
      <c r="A42" s="8">
        <v>142</v>
      </c>
      <c r="B42" s="8">
        <v>2</v>
      </c>
      <c r="C42" s="8">
        <f t="shared" si="10"/>
        <v>10000000</v>
      </c>
      <c r="D42" s="8">
        <f t="shared" si="5"/>
        <v>25000000</v>
      </c>
      <c r="E42" s="8" t="e">
        <f t="shared" si="9"/>
        <v>#REF!</v>
      </c>
      <c r="F42" s="8" t="e">
        <f t="shared" si="6"/>
        <v>#REF!</v>
      </c>
      <c r="G42" s="8" t="e">
        <f t="shared" si="7"/>
        <v>#REF!</v>
      </c>
      <c r="I42" s="16">
        <v>0.83500000000000096</v>
      </c>
      <c r="K42" s="8" t="e">
        <f t="shared" si="8"/>
        <v>#REF!</v>
      </c>
      <c r="L42" s="24" t="e">
        <f>1-I42*#REF!/#REF!</f>
        <v>#REF!</v>
      </c>
    </row>
    <row r="43" spans="1:12" x14ac:dyDescent="0.25">
      <c r="A43" s="8">
        <v>143</v>
      </c>
      <c r="B43" s="8">
        <v>2</v>
      </c>
      <c r="C43" s="8">
        <f t="shared" si="10"/>
        <v>10000000</v>
      </c>
      <c r="D43" s="8">
        <f t="shared" si="5"/>
        <v>25000000</v>
      </c>
      <c r="E43" s="8" t="e">
        <f t="shared" si="9"/>
        <v>#REF!</v>
      </c>
      <c r="F43" s="8" t="e">
        <f t="shared" si="6"/>
        <v>#REF!</v>
      </c>
      <c r="G43" s="8" t="e">
        <f t="shared" si="7"/>
        <v>#REF!</v>
      </c>
      <c r="I43" s="16">
        <v>0.83250000000000102</v>
      </c>
      <c r="K43" s="8" t="e">
        <f t="shared" si="8"/>
        <v>#REF!</v>
      </c>
      <c r="L43" s="24" t="e">
        <f>1-I43*#REF!/#REF!</f>
        <v>#REF!</v>
      </c>
    </row>
    <row r="44" spans="1:12" x14ac:dyDescent="0.25">
      <c r="A44" s="8">
        <v>144</v>
      </c>
      <c r="B44" s="8">
        <v>2</v>
      </c>
      <c r="C44" s="8">
        <f t="shared" si="10"/>
        <v>10000000</v>
      </c>
      <c r="D44" s="8">
        <f t="shared" si="5"/>
        <v>25000000</v>
      </c>
      <c r="E44" s="8" t="e">
        <f t="shared" si="9"/>
        <v>#REF!</v>
      </c>
      <c r="F44" s="8" t="e">
        <f t="shared" si="6"/>
        <v>#REF!</v>
      </c>
      <c r="G44" s="8" t="e">
        <f t="shared" si="7"/>
        <v>#REF!</v>
      </c>
      <c r="I44" s="16">
        <v>0.83000000000000096</v>
      </c>
      <c r="K44" s="8" t="e">
        <f t="shared" si="8"/>
        <v>#REF!</v>
      </c>
      <c r="L44" s="24" t="e">
        <f>1-I44*#REF!/#REF!</f>
        <v>#REF!</v>
      </c>
    </row>
    <row r="45" spans="1:12" x14ac:dyDescent="0.25">
      <c r="A45" s="8">
        <v>145</v>
      </c>
      <c r="B45" s="8">
        <v>2</v>
      </c>
      <c r="C45" s="8">
        <f t="shared" si="10"/>
        <v>10000000</v>
      </c>
      <c r="D45" s="8">
        <f t="shared" si="5"/>
        <v>25000000</v>
      </c>
      <c r="E45" s="8" t="e">
        <f t="shared" si="9"/>
        <v>#REF!</v>
      </c>
      <c r="F45" s="8" t="e">
        <f t="shared" si="6"/>
        <v>#REF!</v>
      </c>
      <c r="G45" s="8" t="e">
        <f t="shared" si="7"/>
        <v>#REF!</v>
      </c>
      <c r="I45" s="16">
        <v>0.82750000000000101</v>
      </c>
      <c r="K45" s="8" t="e">
        <f t="shared" si="8"/>
        <v>#REF!</v>
      </c>
      <c r="L45" s="24" t="e">
        <f>1-I45*#REF!/#REF!</f>
        <v>#REF!</v>
      </c>
    </row>
    <row r="46" spans="1:12" x14ac:dyDescent="0.25">
      <c r="A46" s="8">
        <v>146</v>
      </c>
      <c r="B46" s="8">
        <v>2</v>
      </c>
      <c r="C46" s="8">
        <f t="shared" si="10"/>
        <v>10000000</v>
      </c>
      <c r="D46" s="8">
        <f t="shared" si="5"/>
        <v>25000000</v>
      </c>
      <c r="E46" s="8" t="e">
        <f t="shared" si="9"/>
        <v>#REF!</v>
      </c>
      <c r="F46" s="8" t="e">
        <f t="shared" si="6"/>
        <v>#REF!</v>
      </c>
      <c r="G46" s="8" t="e">
        <f t="shared" si="7"/>
        <v>#REF!</v>
      </c>
      <c r="I46" s="16">
        <v>0.82500000000000095</v>
      </c>
      <c r="K46" s="8" t="e">
        <f t="shared" si="8"/>
        <v>#REF!</v>
      </c>
      <c r="L46" s="24" t="e">
        <f>1-I46*#REF!/#REF!</f>
        <v>#REF!</v>
      </c>
    </row>
    <row r="47" spans="1:12" x14ac:dyDescent="0.25">
      <c r="A47" s="8">
        <v>147</v>
      </c>
      <c r="B47" s="8">
        <v>2</v>
      </c>
      <c r="C47" s="8">
        <f t="shared" si="10"/>
        <v>10000000</v>
      </c>
      <c r="D47" s="8">
        <f t="shared" si="5"/>
        <v>25000000</v>
      </c>
      <c r="E47" s="8" t="e">
        <f t="shared" si="9"/>
        <v>#REF!</v>
      </c>
      <c r="F47" s="8" t="e">
        <f t="shared" si="6"/>
        <v>#REF!</v>
      </c>
      <c r="G47" s="8" t="e">
        <f t="shared" si="7"/>
        <v>#REF!</v>
      </c>
      <c r="I47" s="16">
        <v>0.82250000000000101</v>
      </c>
      <c r="K47" s="8" t="e">
        <f t="shared" si="8"/>
        <v>#REF!</v>
      </c>
      <c r="L47" s="24" t="e">
        <f>1-I47*#REF!/#REF!</f>
        <v>#REF!</v>
      </c>
    </row>
    <row r="48" spans="1:12" x14ac:dyDescent="0.25">
      <c r="A48" s="8">
        <v>148</v>
      </c>
      <c r="B48" s="8">
        <v>2</v>
      </c>
      <c r="C48" s="8">
        <f t="shared" si="10"/>
        <v>10000000</v>
      </c>
      <c r="D48" s="8">
        <f t="shared" si="5"/>
        <v>25000000</v>
      </c>
      <c r="E48" s="8" t="e">
        <f t="shared" si="9"/>
        <v>#REF!</v>
      </c>
      <c r="F48" s="8" t="e">
        <f t="shared" si="6"/>
        <v>#REF!</v>
      </c>
      <c r="G48" s="8" t="e">
        <f t="shared" si="7"/>
        <v>#REF!</v>
      </c>
      <c r="I48" s="16">
        <v>0.82000000000000095</v>
      </c>
      <c r="K48" s="8" t="e">
        <f t="shared" si="8"/>
        <v>#REF!</v>
      </c>
      <c r="L48" s="24" t="e">
        <f>1-I48*#REF!/#REF!</f>
        <v>#REF!</v>
      </c>
    </row>
    <row r="49" spans="1:12" x14ac:dyDescent="0.25">
      <c r="A49" s="8">
        <v>149</v>
      </c>
      <c r="B49" s="8">
        <v>2</v>
      </c>
      <c r="C49" s="8">
        <f t="shared" si="10"/>
        <v>10000000</v>
      </c>
      <c r="D49" s="8">
        <f t="shared" si="5"/>
        <v>25000000</v>
      </c>
      <c r="E49" s="8" t="e">
        <f t="shared" si="9"/>
        <v>#REF!</v>
      </c>
      <c r="F49" s="8" t="e">
        <f t="shared" si="6"/>
        <v>#REF!</v>
      </c>
      <c r="G49" s="8" t="e">
        <f t="shared" si="7"/>
        <v>#REF!</v>
      </c>
      <c r="I49" s="16">
        <v>0.817500000000001</v>
      </c>
      <c r="K49" s="8" t="e">
        <f t="shared" si="8"/>
        <v>#REF!</v>
      </c>
      <c r="L49" s="24" t="e">
        <f>1-I49*#REF!/#REF!</f>
        <v>#REF!</v>
      </c>
    </row>
    <row r="50" spans="1:12" x14ac:dyDescent="0.25">
      <c r="A50" s="8">
        <v>150</v>
      </c>
      <c r="B50" s="8">
        <v>2</v>
      </c>
      <c r="C50" s="8">
        <f t="shared" si="10"/>
        <v>10000000</v>
      </c>
      <c r="D50" s="8">
        <f t="shared" si="5"/>
        <v>25000000</v>
      </c>
      <c r="E50" s="8" t="e">
        <f t="shared" si="9"/>
        <v>#REF!</v>
      </c>
      <c r="F50" s="8" t="e">
        <f t="shared" si="6"/>
        <v>#REF!</v>
      </c>
      <c r="G50" s="8" t="e">
        <f t="shared" si="7"/>
        <v>#REF!</v>
      </c>
      <c r="I50" s="16">
        <v>0.81500000000000095</v>
      </c>
      <c r="K50" s="8" t="e">
        <f t="shared" si="8"/>
        <v>#REF!</v>
      </c>
      <c r="L50" s="24" t="e">
        <f>1-I50*#REF!/#REF!</f>
        <v>#REF!</v>
      </c>
    </row>
    <row r="51" spans="1:12" x14ac:dyDescent="0.25">
      <c r="A51" s="8">
        <v>151</v>
      </c>
      <c r="B51" s="8">
        <v>2</v>
      </c>
      <c r="C51" s="8">
        <f t="shared" si="10"/>
        <v>10000000</v>
      </c>
      <c r="D51" s="8">
        <f t="shared" si="5"/>
        <v>25000000</v>
      </c>
      <c r="E51" s="8" t="e">
        <f t="shared" si="9"/>
        <v>#REF!</v>
      </c>
      <c r="F51" s="8" t="e">
        <f t="shared" si="6"/>
        <v>#REF!</v>
      </c>
      <c r="G51" s="8" t="e">
        <f t="shared" si="7"/>
        <v>#REF!</v>
      </c>
      <c r="I51" s="16">
        <v>0.812500000000001</v>
      </c>
      <c r="K51" s="8" t="e">
        <f t="shared" si="8"/>
        <v>#REF!</v>
      </c>
      <c r="L51" s="24" t="e">
        <f>1-I51*#REF!/#REF!</f>
        <v>#REF!</v>
      </c>
    </row>
    <row r="52" spans="1:12" x14ac:dyDescent="0.25">
      <c r="A52" s="8">
        <v>152</v>
      </c>
      <c r="B52" s="8">
        <v>2</v>
      </c>
      <c r="C52" s="8">
        <f t="shared" si="10"/>
        <v>10000000</v>
      </c>
      <c r="D52" s="8">
        <f t="shared" si="5"/>
        <v>25000000</v>
      </c>
      <c r="E52" s="8" t="e">
        <f t="shared" si="9"/>
        <v>#REF!</v>
      </c>
      <c r="F52" s="8" t="e">
        <f t="shared" si="6"/>
        <v>#REF!</v>
      </c>
      <c r="G52" s="8" t="e">
        <f t="shared" si="7"/>
        <v>#REF!</v>
      </c>
      <c r="I52" s="16">
        <v>0.81000000000000105</v>
      </c>
      <c r="K52" s="8" t="e">
        <f t="shared" si="8"/>
        <v>#REF!</v>
      </c>
      <c r="L52" s="24" t="e">
        <f>1-I52*#REF!/#REF!</f>
        <v>#REF!</v>
      </c>
    </row>
    <row r="53" spans="1:12" x14ac:dyDescent="0.25">
      <c r="A53" s="8">
        <v>153</v>
      </c>
      <c r="B53" s="8">
        <v>2</v>
      </c>
      <c r="C53" s="8">
        <f t="shared" si="10"/>
        <v>10000000</v>
      </c>
      <c r="D53" s="8">
        <f t="shared" si="5"/>
        <v>25000000</v>
      </c>
      <c r="E53" s="8" t="e">
        <f t="shared" si="9"/>
        <v>#REF!</v>
      </c>
      <c r="F53" s="8" t="e">
        <f t="shared" si="6"/>
        <v>#REF!</v>
      </c>
      <c r="G53" s="8" t="e">
        <f t="shared" si="7"/>
        <v>#REF!</v>
      </c>
      <c r="I53" s="16">
        <v>0.80750000000000099</v>
      </c>
      <c r="K53" s="8" t="e">
        <f t="shared" si="8"/>
        <v>#REF!</v>
      </c>
      <c r="L53" s="24" t="e">
        <f>1-I53*#REF!/#REF!</f>
        <v>#REF!</v>
      </c>
    </row>
    <row r="54" spans="1:12" x14ac:dyDescent="0.25">
      <c r="A54" s="8">
        <v>154</v>
      </c>
      <c r="B54" s="8">
        <v>2</v>
      </c>
      <c r="C54" s="8">
        <f t="shared" si="10"/>
        <v>10000000</v>
      </c>
      <c r="D54" s="8">
        <f t="shared" si="5"/>
        <v>25000000</v>
      </c>
      <c r="E54" s="8" t="e">
        <f t="shared" si="9"/>
        <v>#REF!</v>
      </c>
      <c r="F54" s="8" t="e">
        <f t="shared" si="6"/>
        <v>#REF!</v>
      </c>
      <c r="G54" s="8" t="e">
        <f t="shared" si="7"/>
        <v>#REF!</v>
      </c>
      <c r="I54" s="16">
        <v>0.80500000000000105</v>
      </c>
      <c r="K54" s="8" t="e">
        <f t="shared" si="8"/>
        <v>#REF!</v>
      </c>
      <c r="L54" s="24" t="e">
        <f>1-I54*#REF!/#REF!</f>
        <v>#REF!</v>
      </c>
    </row>
    <row r="55" spans="1:12" x14ac:dyDescent="0.25">
      <c r="A55" s="8">
        <v>155</v>
      </c>
      <c r="B55" s="8">
        <v>2</v>
      </c>
      <c r="C55" s="8">
        <f t="shared" si="10"/>
        <v>10000000</v>
      </c>
      <c r="D55" s="8">
        <f t="shared" si="5"/>
        <v>25000000</v>
      </c>
      <c r="E55" s="8" t="e">
        <f t="shared" si="9"/>
        <v>#REF!</v>
      </c>
      <c r="F55" s="8" t="e">
        <f t="shared" si="6"/>
        <v>#REF!</v>
      </c>
      <c r="G55" s="8" t="e">
        <f t="shared" si="7"/>
        <v>#REF!</v>
      </c>
      <c r="I55" s="16">
        <v>0.80250000000000099</v>
      </c>
      <c r="K55" s="8" t="e">
        <f t="shared" si="8"/>
        <v>#REF!</v>
      </c>
      <c r="L55" s="24" t="e">
        <f>1-I55*#REF!/#REF!</f>
        <v>#REF!</v>
      </c>
    </row>
    <row r="56" spans="1:12" x14ac:dyDescent="0.25">
      <c r="A56" s="8">
        <v>156</v>
      </c>
      <c r="B56" s="8">
        <v>2</v>
      </c>
      <c r="C56" s="9">
        <f t="shared" si="10"/>
        <v>10000000</v>
      </c>
      <c r="D56" s="8">
        <f t="shared" si="5"/>
        <v>25000000</v>
      </c>
      <c r="E56" s="8" t="e">
        <f t="shared" ref="E56:E108" si="11">E30</f>
        <v>#REF!</v>
      </c>
      <c r="F56" s="8" t="e">
        <f t="shared" si="6"/>
        <v>#REF!</v>
      </c>
      <c r="G56" s="8" t="e">
        <f t="shared" si="7"/>
        <v>#REF!</v>
      </c>
      <c r="I56" s="16">
        <v>0.80000000000000104</v>
      </c>
      <c r="K56" s="8" t="e">
        <f t="shared" si="8"/>
        <v>#REF!</v>
      </c>
      <c r="L56" s="24" t="e">
        <f>1-I56*#REF!/#REF!</f>
        <v>#REF!</v>
      </c>
    </row>
    <row r="57" spans="1:12" x14ac:dyDescent="0.25">
      <c r="A57" s="8">
        <v>157</v>
      </c>
      <c r="B57" s="8">
        <v>2</v>
      </c>
      <c r="C57" s="9">
        <v>25000000</v>
      </c>
      <c r="D57" s="8">
        <f t="shared" si="5"/>
        <v>50000000</v>
      </c>
      <c r="E57" s="8" t="e">
        <f t="shared" si="11"/>
        <v>#REF!</v>
      </c>
      <c r="F57" s="8" t="e">
        <f t="shared" si="6"/>
        <v>#REF!</v>
      </c>
      <c r="G57" s="8" t="e">
        <f t="shared" si="7"/>
        <v>#REF!</v>
      </c>
      <c r="I57" s="16">
        <v>0.85</v>
      </c>
      <c r="K57" s="8" t="e">
        <f t="shared" si="8"/>
        <v>#REF!</v>
      </c>
      <c r="L57" s="24" t="e">
        <f>1-I57*#REF!/#REF!</f>
        <v>#REF!</v>
      </c>
    </row>
    <row r="58" spans="1:12" x14ac:dyDescent="0.25">
      <c r="A58" s="8">
        <v>158</v>
      </c>
      <c r="B58" s="8">
        <v>2</v>
      </c>
      <c r="C58" s="8">
        <f t="shared" ref="C58:C82" si="12">C57</f>
        <v>25000000</v>
      </c>
      <c r="D58" s="8">
        <f t="shared" si="5"/>
        <v>50000000</v>
      </c>
      <c r="E58" s="8" t="e">
        <f t="shared" si="11"/>
        <v>#REF!</v>
      </c>
      <c r="F58" s="8" t="e">
        <f t="shared" si="6"/>
        <v>#REF!</v>
      </c>
      <c r="G58" s="8" t="e">
        <f t="shared" si="7"/>
        <v>#REF!</v>
      </c>
      <c r="I58" s="16">
        <v>0.84750000000000003</v>
      </c>
      <c r="K58" s="8" t="e">
        <f t="shared" si="8"/>
        <v>#REF!</v>
      </c>
      <c r="L58" s="24" t="e">
        <f>1-I58*#REF!/#REF!</f>
        <v>#REF!</v>
      </c>
    </row>
    <row r="59" spans="1:12" x14ac:dyDescent="0.25">
      <c r="A59" s="8">
        <v>159</v>
      </c>
      <c r="B59" s="8">
        <v>2</v>
      </c>
      <c r="C59" s="8">
        <f t="shared" si="12"/>
        <v>25000000</v>
      </c>
      <c r="D59" s="8">
        <f t="shared" si="5"/>
        <v>50000000</v>
      </c>
      <c r="E59" s="8" t="e">
        <f t="shared" si="11"/>
        <v>#REF!</v>
      </c>
      <c r="F59" s="8" t="e">
        <f t="shared" si="6"/>
        <v>#REF!</v>
      </c>
      <c r="G59" s="8" t="e">
        <f t="shared" si="7"/>
        <v>#REF!</v>
      </c>
      <c r="I59" s="16">
        <v>0.84499999999999997</v>
      </c>
      <c r="K59" s="8" t="e">
        <f t="shared" si="8"/>
        <v>#REF!</v>
      </c>
      <c r="L59" s="24" t="e">
        <f>1-I59*#REF!/#REF!</f>
        <v>#REF!</v>
      </c>
    </row>
    <row r="60" spans="1:12" x14ac:dyDescent="0.25">
      <c r="A60" s="8">
        <v>160</v>
      </c>
      <c r="B60" s="8">
        <v>2</v>
      </c>
      <c r="C60" s="8">
        <f t="shared" si="12"/>
        <v>25000000</v>
      </c>
      <c r="D60" s="8">
        <f t="shared" si="5"/>
        <v>50000000</v>
      </c>
      <c r="E60" s="8" t="e">
        <f t="shared" si="11"/>
        <v>#REF!</v>
      </c>
      <c r="F60" s="8" t="e">
        <f t="shared" si="6"/>
        <v>#REF!</v>
      </c>
      <c r="G60" s="8" t="e">
        <f t="shared" si="7"/>
        <v>#REF!</v>
      </c>
      <c r="I60" s="16">
        <v>0.84250000000000003</v>
      </c>
      <c r="K60" s="8" t="e">
        <f t="shared" si="8"/>
        <v>#REF!</v>
      </c>
      <c r="L60" s="24" t="e">
        <f>1-I60*#REF!/#REF!</f>
        <v>#REF!</v>
      </c>
    </row>
    <row r="61" spans="1:12" x14ac:dyDescent="0.25">
      <c r="A61" s="8">
        <v>161</v>
      </c>
      <c r="B61" s="8">
        <v>2</v>
      </c>
      <c r="C61" s="8">
        <f t="shared" si="12"/>
        <v>25000000</v>
      </c>
      <c r="D61" s="8">
        <f t="shared" si="5"/>
        <v>50000000</v>
      </c>
      <c r="E61" s="8" t="e">
        <f t="shared" si="11"/>
        <v>#REF!</v>
      </c>
      <c r="F61" s="8" t="e">
        <f t="shared" si="6"/>
        <v>#REF!</v>
      </c>
      <c r="G61" s="8" t="e">
        <f t="shared" si="7"/>
        <v>#REF!</v>
      </c>
      <c r="I61" s="16">
        <v>0.84</v>
      </c>
      <c r="K61" s="8" t="e">
        <f t="shared" si="8"/>
        <v>#REF!</v>
      </c>
      <c r="L61" s="24" t="e">
        <f>1-I61*#REF!/#REF!</f>
        <v>#REF!</v>
      </c>
    </row>
    <row r="62" spans="1:12" x14ac:dyDescent="0.25">
      <c r="A62" s="8">
        <v>162</v>
      </c>
      <c r="B62" s="8">
        <v>2</v>
      </c>
      <c r="C62" s="8">
        <f t="shared" si="12"/>
        <v>25000000</v>
      </c>
      <c r="D62" s="8">
        <f t="shared" si="5"/>
        <v>50000000</v>
      </c>
      <c r="E62" s="8" t="e">
        <f t="shared" si="11"/>
        <v>#REF!</v>
      </c>
      <c r="F62" s="8" t="e">
        <f t="shared" si="6"/>
        <v>#REF!</v>
      </c>
      <c r="G62" s="8" t="e">
        <f t="shared" si="7"/>
        <v>#REF!</v>
      </c>
      <c r="I62" s="16">
        <v>0.83750000000000002</v>
      </c>
      <c r="K62" s="8" t="e">
        <f t="shared" si="8"/>
        <v>#REF!</v>
      </c>
      <c r="L62" s="24" t="e">
        <f>1-I62*#REF!/#REF!</f>
        <v>#REF!</v>
      </c>
    </row>
    <row r="63" spans="1:12" x14ac:dyDescent="0.25">
      <c r="A63" s="8">
        <v>163</v>
      </c>
      <c r="B63" s="8">
        <v>2</v>
      </c>
      <c r="C63" s="8">
        <f t="shared" si="12"/>
        <v>25000000</v>
      </c>
      <c r="D63" s="8">
        <f t="shared" si="5"/>
        <v>50000000</v>
      </c>
      <c r="E63" s="8" t="e">
        <f t="shared" si="11"/>
        <v>#REF!</v>
      </c>
      <c r="F63" s="8" t="e">
        <f t="shared" si="6"/>
        <v>#REF!</v>
      </c>
      <c r="G63" s="8" t="e">
        <f t="shared" si="7"/>
        <v>#REF!</v>
      </c>
      <c r="I63" s="16">
        <v>0.83499999999999996</v>
      </c>
      <c r="K63" s="8" t="e">
        <f t="shared" si="8"/>
        <v>#REF!</v>
      </c>
      <c r="L63" s="24" t="e">
        <f>1-I63*#REF!/#REF!</f>
        <v>#REF!</v>
      </c>
    </row>
    <row r="64" spans="1:12" x14ac:dyDescent="0.25">
      <c r="A64" s="8">
        <v>164</v>
      </c>
      <c r="B64" s="8">
        <v>2</v>
      </c>
      <c r="C64" s="8">
        <f t="shared" si="12"/>
        <v>25000000</v>
      </c>
      <c r="D64" s="8">
        <f t="shared" si="5"/>
        <v>50000000</v>
      </c>
      <c r="E64" s="8" t="e">
        <f t="shared" si="11"/>
        <v>#REF!</v>
      </c>
      <c r="F64" s="8" t="e">
        <f t="shared" si="6"/>
        <v>#REF!</v>
      </c>
      <c r="G64" s="8" t="e">
        <f t="shared" si="7"/>
        <v>#REF!</v>
      </c>
      <c r="I64" s="16">
        <v>0.83250000000000002</v>
      </c>
      <c r="K64" s="8" t="e">
        <f t="shared" si="8"/>
        <v>#REF!</v>
      </c>
      <c r="L64" s="24" t="e">
        <f>1-I64*#REF!/#REF!</f>
        <v>#REF!</v>
      </c>
    </row>
    <row r="65" spans="1:12" x14ac:dyDescent="0.25">
      <c r="A65" s="8">
        <v>165</v>
      </c>
      <c r="B65" s="8">
        <v>2</v>
      </c>
      <c r="C65" s="8">
        <f t="shared" si="12"/>
        <v>25000000</v>
      </c>
      <c r="D65" s="8">
        <f t="shared" si="5"/>
        <v>50000000</v>
      </c>
      <c r="E65" s="8" t="e">
        <f t="shared" si="11"/>
        <v>#REF!</v>
      </c>
      <c r="F65" s="8" t="e">
        <f t="shared" si="6"/>
        <v>#REF!</v>
      </c>
      <c r="G65" s="8" t="e">
        <f t="shared" si="7"/>
        <v>#REF!</v>
      </c>
      <c r="I65" s="16">
        <v>0.83</v>
      </c>
      <c r="K65" s="8" t="e">
        <f t="shared" si="8"/>
        <v>#REF!</v>
      </c>
      <c r="L65" s="24" t="e">
        <f>1-I65*#REF!/#REF!</f>
        <v>#REF!</v>
      </c>
    </row>
    <row r="66" spans="1:12" x14ac:dyDescent="0.25">
      <c r="A66" s="8">
        <v>166</v>
      </c>
      <c r="B66" s="8">
        <v>2</v>
      </c>
      <c r="C66" s="8">
        <f t="shared" si="12"/>
        <v>25000000</v>
      </c>
      <c r="D66" s="8">
        <f t="shared" si="5"/>
        <v>50000000</v>
      </c>
      <c r="E66" s="8" t="e">
        <f t="shared" si="11"/>
        <v>#REF!</v>
      </c>
      <c r="F66" s="8" t="e">
        <f t="shared" si="6"/>
        <v>#REF!</v>
      </c>
      <c r="G66" s="8" t="e">
        <f t="shared" si="7"/>
        <v>#REF!</v>
      </c>
      <c r="I66" s="16">
        <v>0.82750000000000001</v>
      </c>
      <c r="K66" s="8" t="e">
        <f t="shared" si="8"/>
        <v>#REF!</v>
      </c>
      <c r="L66" s="24" t="e">
        <f>1-I66*#REF!/#REF!</f>
        <v>#REF!</v>
      </c>
    </row>
    <row r="67" spans="1:12" x14ac:dyDescent="0.25">
      <c r="A67" s="8">
        <v>167</v>
      </c>
      <c r="B67" s="8">
        <v>2</v>
      </c>
      <c r="C67" s="8">
        <f t="shared" si="12"/>
        <v>25000000</v>
      </c>
      <c r="D67" s="8">
        <f t="shared" si="5"/>
        <v>50000000</v>
      </c>
      <c r="E67" s="8" t="e">
        <f t="shared" si="11"/>
        <v>#REF!</v>
      </c>
      <c r="F67" s="8" t="e">
        <f t="shared" si="6"/>
        <v>#REF!</v>
      </c>
      <c r="G67" s="8" t="e">
        <f t="shared" si="7"/>
        <v>#REF!</v>
      </c>
      <c r="I67" s="16">
        <v>0.82499999999999896</v>
      </c>
      <c r="K67" s="8" t="e">
        <f t="shared" si="8"/>
        <v>#REF!</v>
      </c>
      <c r="L67" s="24" t="e">
        <f>1-I67*#REF!/#REF!</f>
        <v>#REF!</v>
      </c>
    </row>
    <row r="68" spans="1:12" x14ac:dyDescent="0.25">
      <c r="A68" s="8">
        <v>168</v>
      </c>
      <c r="B68" s="8">
        <v>2</v>
      </c>
      <c r="C68" s="8">
        <f t="shared" si="12"/>
        <v>25000000</v>
      </c>
      <c r="D68" s="8">
        <f t="shared" si="5"/>
        <v>50000000</v>
      </c>
      <c r="E68" s="8" t="e">
        <f t="shared" si="11"/>
        <v>#REF!</v>
      </c>
      <c r="F68" s="8" t="e">
        <f t="shared" si="6"/>
        <v>#REF!</v>
      </c>
      <c r="G68" s="8" t="e">
        <f t="shared" si="7"/>
        <v>#REF!</v>
      </c>
      <c r="I68" s="16">
        <v>0.82249999999999901</v>
      </c>
      <c r="K68" s="8" t="e">
        <f t="shared" si="8"/>
        <v>#REF!</v>
      </c>
      <c r="L68" s="24" t="e">
        <f>1-I68*#REF!/#REF!</f>
        <v>#REF!</v>
      </c>
    </row>
    <row r="69" spans="1:12" x14ac:dyDescent="0.25">
      <c r="A69" s="8">
        <v>169</v>
      </c>
      <c r="B69" s="8">
        <v>2</v>
      </c>
      <c r="C69" s="8">
        <f t="shared" si="12"/>
        <v>25000000</v>
      </c>
      <c r="D69" s="8">
        <f t="shared" si="5"/>
        <v>50000000</v>
      </c>
      <c r="E69" s="8" t="e">
        <f t="shared" si="11"/>
        <v>#REF!</v>
      </c>
      <c r="F69" s="8" t="e">
        <f t="shared" si="6"/>
        <v>#REF!</v>
      </c>
      <c r="G69" s="8" t="e">
        <f t="shared" si="7"/>
        <v>#REF!</v>
      </c>
      <c r="I69" s="16">
        <v>0.81999999999999895</v>
      </c>
      <c r="K69" s="8" t="e">
        <f t="shared" si="8"/>
        <v>#REF!</v>
      </c>
      <c r="L69" s="24" t="e">
        <f>1-I69*#REF!/#REF!</f>
        <v>#REF!</v>
      </c>
    </row>
    <row r="70" spans="1:12" x14ac:dyDescent="0.25">
      <c r="A70" s="8">
        <v>170</v>
      </c>
      <c r="B70" s="8">
        <v>2</v>
      </c>
      <c r="C70" s="8">
        <f t="shared" si="12"/>
        <v>25000000</v>
      </c>
      <c r="D70" s="8">
        <f t="shared" si="5"/>
        <v>50000000</v>
      </c>
      <c r="E70" s="8" t="e">
        <f t="shared" si="11"/>
        <v>#REF!</v>
      </c>
      <c r="F70" s="8" t="e">
        <f t="shared" si="6"/>
        <v>#REF!</v>
      </c>
      <c r="G70" s="8" t="e">
        <f t="shared" si="7"/>
        <v>#REF!</v>
      </c>
      <c r="I70" s="16">
        <v>0.81749999999999901</v>
      </c>
      <c r="K70" s="8" t="e">
        <f t="shared" si="8"/>
        <v>#REF!</v>
      </c>
      <c r="L70" s="24" t="e">
        <f>1-I70*#REF!/#REF!</f>
        <v>#REF!</v>
      </c>
    </row>
    <row r="71" spans="1:12" x14ac:dyDescent="0.25">
      <c r="A71" s="8">
        <v>171</v>
      </c>
      <c r="B71" s="8">
        <v>2</v>
      </c>
      <c r="C71" s="8">
        <f t="shared" si="12"/>
        <v>25000000</v>
      </c>
      <c r="D71" s="8">
        <f t="shared" si="5"/>
        <v>50000000</v>
      </c>
      <c r="E71" s="8" t="e">
        <f t="shared" si="11"/>
        <v>#REF!</v>
      </c>
      <c r="F71" s="8" t="e">
        <f t="shared" si="6"/>
        <v>#REF!</v>
      </c>
      <c r="G71" s="8" t="e">
        <f t="shared" si="7"/>
        <v>#REF!</v>
      </c>
      <c r="I71" s="16">
        <v>0.81499999999999895</v>
      </c>
      <c r="K71" s="8" t="e">
        <f t="shared" si="8"/>
        <v>#REF!</v>
      </c>
      <c r="L71" s="24" t="e">
        <f>1-I71*#REF!/#REF!</f>
        <v>#REF!</v>
      </c>
    </row>
    <row r="72" spans="1:12" x14ac:dyDescent="0.25">
      <c r="A72" s="8">
        <v>172</v>
      </c>
      <c r="B72" s="8">
        <v>2</v>
      </c>
      <c r="C72" s="8">
        <f t="shared" si="12"/>
        <v>25000000</v>
      </c>
      <c r="D72" s="8">
        <f t="shared" si="5"/>
        <v>50000000</v>
      </c>
      <c r="E72" s="8" t="e">
        <f t="shared" si="11"/>
        <v>#REF!</v>
      </c>
      <c r="F72" s="8" t="e">
        <f t="shared" si="6"/>
        <v>#REF!</v>
      </c>
      <c r="G72" s="8" t="e">
        <f t="shared" si="7"/>
        <v>#REF!</v>
      </c>
      <c r="I72" s="16">
        <v>0.812499999999999</v>
      </c>
      <c r="K72" s="8" t="e">
        <f t="shared" si="8"/>
        <v>#REF!</v>
      </c>
      <c r="L72" s="24" t="e">
        <f>1-I72*#REF!/#REF!</f>
        <v>#REF!</v>
      </c>
    </row>
    <row r="73" spans="1:12" x14ac:dyDescent="0.25">
      <c r="A73" s="8">
        <v>173</v>
      </c>
      <c r="B73" s="8">
        <v>2</v>
      </c>
      <c r="C73" s="8">
        <f t="shared" si="12"/>
        <v>25000000</v>
      </c>
      <c r="D73" s="8">
        <f t="shared" si="5"/>
        <v>50000000</v>
      </c>
      <c r="E73" s="8" t="e">
        <f t="shared" si="11"/>
        <v>#REF!</v>
      </c>
      <c r="F73" s="8" t="e">
        <f t="shared" si="6"/>
        <v>#REF!</v>
      </c>
      <c r="G73" s="8" t="e">
        <f t="shared" si="7"/>
        <v>#REF!</v>
      </c>
      <c r="I73" s="16">
        <v>0.80999999999999905</v>
      </c>
      <c r="K73" s="8" t="e">
        <f t="shared" si="8"/>
        <v>#REF!</v>
      </c>
      <c r="L73" s="24" t="e">
        <f>1-I73*#REF!/#REF!</f>
        <v>#REF!</v>
      </c>
    </row>
    <row r="74" spans="1:12" x14ac:dyDescent="0.25">
      <c r="A74" s="8">
        <v>174</v>
      </c>
      <c r="B74" s="8">
        <v>2</v>
      </c>
      <c r="C74" s="8">
        <f t="shared" si="12"/>
        <v>25000000</v>
      </c>
      <c r="D74" s="8">
        <f t="shared" si="5"/>
        <v>50000000</v>
      </c>
      <c r="E74" s="8" t="e">
        <f t="shared" si="11"/>
        <v>#REF!</v>
      </c>
      <c r="F74" s="8" t="e">
        <f t="shared" si="6"/>
        <v>#REF!</v>
      </c>
      <c r="G74" s="8" t="e">
        <f t="shared" si="7"/>
        <v>#REF!</v>
      </c>
      <c r="I74" s="16">
        <v>0.807499999999999</v>
      </c>
      <c r="K74" s="8" t="e">
        <f t="shared" si="8"/>
        <v>#REF!</v>
      </c>
      <c r="L74" s="24" t="e">
        <f>1-I74*#REF!/#REF!</f>
        <v>#REF!</v>
      </c>
    </row>
    <row r="75" spans="1:12" x14ac:dyDescent="0.25">
      <c r="A75" s="8">
        <v>175</v>
      </c>
      <c r="B75" s="8">
        <v>2</v>
      </c>
      <c r="C75" s="8">
        <f t="shared" si="12"/>
        <v>25000000</v>
      </c>
      <c r="D75" s="8">
        <f t="shared" si="5"/>
        <v>50000000</v>
      </c>
      <c r="E75" s="8" t="e">
        <f t="shared" si="11"/>
        <v>#REF!</v>
      </c>
      <c r="F75" s="8" t="e">
        <f t="shared" si="6"/>
        <v>#REF!</v>
      </c>
      <c r="G75" s="8" t="e">
        <f t="shared" si="7"/>
        <v>#REF!</v>
      </c>
      <c r="I75" s="16">
        <v>0.80499999999999905</v>
      </c>
      <c r="K75" s="8" t="e">
        <f t="shared" si="8"/>
        <v>#REF!</v>
      </c>
      <c r="L75" s="24" t="e">
        <f>1-I75*#REF!/#REF!</f>
        <v>#REF!</v>
      </c>
    </row>
    <row r="76" spans="1:12" x14ac:dyDescent="0.25">
      <c r="A76" s="8">
        <v>176</v>
      </c>
      <c r="B76" s="8">
        <v>2</v>
      </c>
      <c r="C76" s="8">
        <f t="shared" si="12"/>
        <v>25000000</v>
      </c>
      <c r="D76" s="8">
        <f t="shared" si="5"/>
        <v>50000000</v>
      </c>
      <c r="E76" s="8" t="e">
        <f t="shared" si="11"/>
        <v>#REF!</v>
      </c>
      <c r="F76" s="8" t="e">
        <f t="shared" si="6"/>
        <v>#REF!</v>
      </c>
      <c r="G76" s="8" t="e">
        <f t="shared" si="7"/>
        <v>#REF!</v>
      </c>
      <c r="I76" s="16">
        <v>0.80249999999999899</v>
      </c>
      <c r="K76" s="8" t="e">
        <f t="shared" si="8"/>
        <v>#REF!</v>
      </c>
      <c r="L76" s="24" t="e">
        <f>1-I76*#REF!/#REF!</f>
        <v>#REF!</v>
      </c>
    </row>
    <row r="77" spans="1:12" x14ac:dyDescent="0.25">
      <c r="A77" s="8">
        <v>177</v>
      </c>
      <c r="B77" s="8">
        <v>2</v>
      </c>
      <c r="C77" s="8">
        <f t="shared" si="12"/>
        <v>25000000</v>
      </c>
      <c r="D77" s="8">
        <f t="shared" si="5"/>
        <v>50000000</v>
      </c>
      <c r="E77" s="8" t="e">
        <f t="shared" si="11"/>
        <v>#REF!</v>
      </c>
      <c r="F77" s="8" t="e">
        <f t="shared" si="6"/>
        <v>#REF!</v>
      </c>
      <c r="G77" s="8" t="e">
        <f t="shared" si="7"/>
        <v>#REF!</v>
      </c>
      <c r="I77" s="16">
        <v>0.79999999999999905</v>
      </c>
      <c r="K77" s="8" t="e">
        <f t="shared" si="8"/>
        <v>#REF!</v>
      </c>
      <c r="L77" s="24" t="e">
        <f>1-I77*#REF!/#REF!</f>
        <v>#REF!</v>
      </c>
    </row>
    <row r="78" spans="1:12" x14ac:dyDescent="0.25">
      <c r="A78" s="8">
        <v>178</v>
      </c>
      <c r="B78" s="8">
        <v>2</v>
      </c>
      <c r="C78" s="8">
        <f t="shared" si="12"/>
        <v>25000000</v>
      </c>
      <c r="D78" s="8">
        <f t="shared" si="5"/>
        <v>50000000</v>
      </c>
      <c r="E78" s="8" t="e">
        <f t="shared" si="11"/>
        <v>#REF!</v>
      </c>
      <c r="F78" s="8" t="e">
        <f t="shared" si="6"/>
        <v>#REF!</v>
      </c>
      <c r="G78" s="8" t="e">
        <f t="shared" si="7"/>
        <v>#REF!</v>
      </c>
      <c r="I78" s="16">
        <v>0.79749999999999899</v>
      </c>
      <c r="K78" s="8" t="e">
        <f t="shared" si="8"/>
        <v>#REF!</v>
      </c>
      <c r="L78" s="24" t="e">
        <f>1-I78*#REF!/#REF!</f>
        <v>#REF!</v>
      </c>
    </row>
    <row r="79" spans="1:12" x14ac:dyDescent="0.25">
      <c r="A79" s="8">
        <v>179</v>
      </c>
      <c r="B79" s="8">
        <v>2</v>
      </c>
      <c r="C79" s="8">
        <f t="shared" si="12"/>
        <v>25000000</v>
      </c>
      <c r="D79" s="8">
        <f t="shared" si="5"/>
        <v>50000000</v>
      </c>
      <c r="E79" s="8" t="e">
        <f t="shared" si="11"/>
        <v>#REF!</v>
      </c>
      <c r="F79" s="8" t="e">
        <f t="shared" si="6"/>
        <v>#REF!</v>
      </c>
      <c r="G79" s="8" t="e">
        <f t="shared" si="7"/>
        <v>#REF!</v>
      </c>
      <c r="I79" s="16">
        <v>0.79499999999999904</v>
      </c>
      <c r="K79" s="8" t="e">
        <f t="shared" si="8"/>
        <v>#REF!</v>
      </c>
      <c r="L79" s="24" t="e">
        <f>1-I79*#REF!/#REF!</f>
        <v>#REF!</v>
      </c>
    </row>
    <row r="80" spans="1:12" x14ac:dyDescent="0.25">
      <c r="A80" s="8">
        <v>180</v>
      </c>
      <c r="B80" s="8">
        <v>2</v>
      </c>
      <c r="C80" s="8">
        <f t="shared" si="12"/>
        <v>25000000</v>
      </c>
      <c r="D80" s="8">
        <f t="shared" si="5"/>
        <v>50000000</v>
      </c>
      <c r="E80" s="8" t="e">
        <f t="shared" si="11"/>
        <v>#REF!</v>
      </c>
      <c r="F80" s="8" t="e">
        <f t="shared" si="6"/>
        <v>#REF!</v>
      </c>
      <c r="G80" s="8" t="e">
        <f t="shared" si="7"/>
        <v>#REF!</v>
      </c>
      <c r="I80" s="16">
        <v>0.79249999999999898</v>
      </c>
      <c r="K80" s="8" t="e">
        <f t="shared" si="8"/>
        <v>#REF!</v>
      </c>
      <c r="L80" s="24" t="e">
        <f>1-I80*#REF!/#REF!</f>
        <v>#REF!</v>
      </c>
    </row>
    <row r="81" spans="1:12" x14ac:dyDescent="0.25">
      <c r="A81" s="8">
        <v>181</v>
      </c>
      <c r="B81" s="8">
        <v>2</v>
      </c>
      <c r="C81" s="8">
        <f t="shared" si="12"/>
        <v>25000000</v>
      </c>
      <c r="D81" s="8">
        <f t="shared" si="5"/>
        <v>50000000</v>
      </c>
      <c r="E81" s="8" t="e">
        <f t="shared" si="11"/>
        <v>#REF!</v>
      </c>
      <c r="F81" s="8" t="e">
        <f t="shared" si="6"/>
        <v>#REF!</v>
      </c>
      <c r="G81" s="8" t="e">
        <f t="shared" si="7"/>
        <v>#REF!</v>
      </c>
      <c r="I81" s="16">
        <v>0.78999999999999904</v>
      </c>
      <c r="K81" s="8" t="e">
        <f t="shared" si="8"/>
        <v>#REF!</v>
      </c>
      <c r="L81" s="24" t="e">
        <f>1-I81*#REF!/#REF!</f>
        <v>#REF!</v>
      </c>
    </row>
    <row r="82" spans="1:12" x14ac:dyDescent="0.25">
      <c r="A82" s="8">
        <v>182</v>
      </c>
      <c r="B82" s="8">
        <v>2</v>
      </c>
      <c r="C82" s="9">
        <f t="shared" si="12"/>
        <v>25000000</v>
      </c>
      <c r="D82" s="8">
        <f t="shared" si="5"/>
        <v>50000000</v>
      </c>
      <c r="E82" s="8" t="e">
        <f t="shared" si="11"/>
        <v>#REF!</v>
      </c>
      <c r="F82" s="8" t="e">
        <f t="shared" si="6"/>
        <v>#REF!</v>
      </c>
      <c r="G82" s="8" t="e">
        <f t="shared" si="7"/>
        <v>#REF!</v>
      </c>
      <c r="I82" s="16">
        <v>0.78749999999999898</v>
      </c>
      <c r="K82" s="8" t="e">
        <f t="shared" si="8"/>
        <v>#REF!</v>
      </c>
      <c r="L82" s="24" t="e">
        <f>1-I82*#REF!/#REF!</f>
        <v>#REF!</v>
      </c>
    </row>
    <row r="83" spans="1:12" x14ac:dyDescent="0.25">
      <c r="A83" s="8">
        <v>183</v>
      </c>
      <c r="B83" s="8">
        <v>2</v>
      </c>
      <c r="C83" s="9">
        <v>50000000</v>
      </c>
      <c r="D83" s="8">
        <f t="shared" si="5"/>
        <v>0</v>
      </c>
      <c r="E83" s="8" t="e">
        <f t="shared" si="11"/>
        <v>#REF!</v>
      </c>
      <c r="F83" s="8" t="e">
        <f t="shared" si="6"/>
        <v>#REF!</v>
      </c>
      <c r="G83" s="8" t="e">
        <f t="shared" si="7"/>
        <v>#REF!</v>
      </c>
      <c r="I83" s="16">
        <v>0.83750000000000002</v>
      </c>
      <c r="K83" s="8" t="e">
        <f t="shared" si="8"/>
        <v>#REF!</v>
      </c>
      <c r="L83" s="24" t="e">
        <f>1-I83*#REF!/#REF!</f>
        <v>#REF!</v>
      </c>
    </row>
    <row r="84" spans="1:12" x14ac:dyDescent="0.25">
      <c r="A84" s="8">
        <v>184</v>
      </c>
      <c r="B84" s="8">
        <v>2</v>
      </c>
      <c r="C84" s="8">
        <f t="shared" ref="C84:C108" si="13">C83</f>
        <v>50000000</v>
      </c>
      <c r="D84" s="8">
        <f t="shared" si="5"/>
        <v>0</v>
      </c>
      <c r="E84" s="8" t="e">
        <f t="shared" si="11"/>
        <v>#REF!</v>
      </c>
      <c r="F84" s="8" t="e">
        <f t="shared" si="6"/>
        <v>#REF!</v>
      </c>
      <c r="G84" s="8" t="e">
        <f t="shared" si="7"/>
        <v>#REF!</v>
      </c>
      <c r="I84" s="16">
        <v>0.83499999999999996</v>
      </c>
      <c r="K84" s="8" t="e">
        <f t="shared" si="8"/>
        <v>#REF!</v>
      </c>
      <c r="L84" s="24" t="e">
        <f>1-I84*#REF!/#REF!</f>
        <v>#REF!</v>
      </c>
    </row>
    <row r="85" spans="1:12" x14ac:dyDescent="0.25">
      <c r="A85" s="8">
        <v>185</v>
      </c>
      <c r="B85" s="8">
        <v>2</v>
      </c>
      <c r="C85" s="8">
        <f t="shared" si="13"/>
        <v>50000000</v>
      </c>
      <c r="D85" s="8">
        <f t="shared" si="5"/>
        <v>0</v>
      </c>
      <c r="E85" s="8" t="e">
        <f t="shared" si="11"/>
        <v>#REF!</v>
      </c>
      <c r="F85" s="8" t="e">
        <f t="shared" si="6"/>
        <v>#REF!</v>
      </c>
      <c r="G85" s="8" t="e">
        <f t="shared" si="7"/>
        <v>#REF!</v>
      </c>
      <c r="I85" s="16">
        <v>0.83250000000000002</v>
      </c>
      <c r="K85" s="8" t="e">
        <f t="shared" si="8"/>
        <v>#REF!</v>
      </c>
      <c r="L85" s="24" t="e">
        <f>1-I85*#REF!/#REF!</f>
        <v>#REF!</v>
      </c>
    </row>
    <row r="86" spans="1:12" x14ac:dyDescent="0.25">
      <c r="A86" s="8">
        <v>186</v>
      </c>
      <c r="B86" s="8">
        <v>2</v>
      </c>
      <c r="C86" s="8">
        <f t="shared" si="13"/>
        <v>50000000</v>
      </c>
      <c r="D86" s="8">
        <f t="shared" si="5"/>
        <v>0</v>
      </c>
      <c r="E86" s="8" t="e">
        <f t="shared" si="11"/>
        <v>#REF!</v>
      </c>
      <c r="F86" s="8" t="e">
        <f t="shared" si="6"/>
        <v>#REF!</v>
      </c>
      <c r="G86" s="8" t="e">
        <f t="shared" si="7"/>
        <v>#REF!</v>
      </c>
      <c r="I86" s="16">
        <v>0.83</v>
      </c>
      <c r="K86" s="8" t="e">
        <f t="shared" si="8"/>
        <v>#REF!</v>
      </c>
      <c r="L86" s="24" t="e">
        <f>1-I86*#REF!/#REF!</f>
        <v>#REF!</v>
      </c>
    </row>
    <row r="87" spans="1:12" x14ac:dyDescent="0.25">
      <c r="A87" s="8">
        <v>187</v>
      </c>
      <c r="B87" s="8">
        <v>2</v>
      </c>
      <c r="C87" s="8">
        <f t="shared" si="13"/>
        <v>50000000</v>
      </c>
      <c r="D87" s="8">
        <f t="shared" si="5"/>
        <v>0</v>
      </c>
      <c r="E87" s="8" t="e">
        <f t="shared" si="11"/>
        <v>#REF!</v>
      </c>
      <c r="F87" s="8" t="e">
        <f t="shared" si="6"/>
        <v>#REF!</v>
      </c>
      <c r="G87" s="8" t="e">
        <f t="shared" si="7"/>
        <v>#REF!</v>
      </c>
      <c r="I87" s="16">
        <v>0.82750000000000001</v>
      </c>
      <c r="K87" s="8" t="e">
        <f t="shared" si="8"/>
        <v>#REF!</v>
      </c>
      <c r="L87" s="24" t="e">
        <f>1-I87*#REF!/#REF!</f>
        <v>#REF!</v>
      </c>
    </row>
    <row r="88" spans="1:12" x14ac:dyDescent="0.25">
      <c r="A88" s="8">
        <v>188</v>
      </c>
      <c r="B88" s="8">
        <v>2</v>
      </c>
      <c r="C88" s="8">
        <f t="shared" si="13"/>
        <v>50000000</v>
      </c>
      <c r="D88" s="8">
        <f t="shared" si="5"/>
        <v>0</v>
      </c>
      <c r="E88" s="8" t="e">
        <f t="shared" si="11"/>
        <v>#REF!</v>
      </c>
      <c r="F88" s="8" t="e">
        <f t="shared" si="6"/>
        <v>#REF!</v>
      </c>
      <c r="G88" s="8" t="e">
        <f t="shared" si="7"/>
        <v>#REF!</v>
      </c>
      <c r="I88" s="16">
        <v>0.82499999999999996</v>
      </c>
      <c r="K88" s="8" t="e">
        <f t="shared" si="8"/>
        <v>#REF!</v>
      </c>
      <c r="L88" s="24" t="e">
        <f>1-I88*#REF!/#REF!</f>
        <v>#REF!</v>
      </c>
    </row>
    <row r="89" spans="1:12" x14ac:dyDescent="0.25">
      <c r="A89" s="8">
        <v>189</v>
      </c>
      <c r="B89" s="8">
        <v>2</v>
      </c>
      <c r="C89" s="8">
        <f t="shared" si="13"/>
        <v>50000000</v>
      </c>
      <c r="D89" s="8">
        <f t="shared" si="5"/>
        <v>0</v>
      </c>
      <c r="E89" s="8" t="e">
        <f t="shared" si="11"/>
        <v>#REF!</v>
      </c>
      <c r="F89" s="8" t="e">
        <f t="shared" si="6"/>
        <v>#REF!</v>
      </c>
      <c r="G89" s="8" t="e">
        <f t="shared" si="7"/>
        <v>#REF!</v>
      </c>
      <c r="I89" s="16">
        <v>0.82250000000000001</v>
      </c>
      <c r="K89" s="8" t="e">
        <f t="shared" si="8"/>
        <v>#REF!</v>
      </c>
      <c r="L89" s="24" t="e">
        <f>1-I89*#REF!/#REF!</f>
        <v>#REF!</v>
      </c>
    </row>
    <row r="90" spans="1:12" x14ac:dyDescent="0.25">
      <c r="A90" s="8">
        <v>190</v>
      </c>
      <c r="B90" s="8">
        <v>2</v>
      </c>
      <c r="C90" s="8">
        <f t="shared" si="13"/>
        <v>50000000</v>
      </c>
      <c r="D90" s="8">
        <f t="shared" si="5"/>
        <v>0</v>
      </c>
      <c r="E90" s="8" t="e">
        <f t="shared" si="11"/>
        <v>#REF!</v>
      </c>
      <c r="F90" s="8" t="e">
        <f t="shared" si="6"/>
        <v>#REF!</v>
      </c>
      <c r="G90" s="8" t="e">
        <f t="shared" si="7"/>
        <v>#REF!</v>
      </c>
      <c r="I90" s="16">
        <v>0.82</v>
      </c>
      <c r="K90" s="8" t="e">
        <f t="shared" si="8"/>
        <v>#REF!</v>
      </c>
      <c r="L90" s="24" t="e">
        <f>1-I90*#REF!/#REF!</f>
        <v>#REF!</v>
      </c>
    </row>
    <row r="91" spans="1:12" x14ac:dyDescent="0.25">
      <c r="A91" s="8">
        <v>191</v>
      </c>
      <c r="B91" s="8">
        <v>2</v>
      </c>
      <c r="C91" s="8">
        <f t="shared" si="13"/>
        <v>50000000</v>
      </c>
      <c r="D91" s="8">
        <f t="shared" si="5"/>
        <v>0</v>
      </c>
      <c r="E91" s="8" t="e">
        <f t="shared" si="11"/>
        <v>#REF!</v>
      </c>
      <c r="F91" s="8" t="e">
        <f t="shared" si="6"/>
        <v>#REF!</v>
      </c>
      <c r="G91" s="8" t="e">
        <f t="shared" si="7"/>
        <v>#REF!</v>
      </c>
      <c r="I91" s="16">
        <v>0.8175</v>
      </c>
      <c r="K91" s="8" t="e">
        <f t="shared" si="8"/>
        <v>#REF!</v>
      </c>
      <c r="L91" s="24" t="e">
        <f>1-I91*#REF!/#REF!</f>
        <v>#REF!</v>
      </c>
    </row>
    <row r="92" spans="1:12" x14ac:dyDescent="0.25">
      <c r="A92" s="8">
        <v>192</v>
      </c>
      <c r="B92" s="8">
        <v>2</v>
      </c>
      <c r="C92" s="8">
        <f t="shared" si="13"/>
        <v>50000000</v>
      </c>
      <c r="D92" s="8">
        <f t="shared" si="5"/>
        <v>0</v>
      </c>
      <c r="E92" s="8" t="e">
        <f t="shared" si="11"/>
        <v>#REF!</v>
      </c>
      <c r="F92" s="8" t="e">
        <f t="shared" si="6"/>
        <v>#REF!</v>
      </c>
      <c r="G92" s="8" t="e">
        <f t="shared" si="7"/>
        <v>#REF!</v>
      </c>
      <c r="I92" s="16">
        <v>0.81499999999999995</v>
      </c>
      <c r="K92" s="8" t="e">
        <f t="shared" si="8"/>
        <v>#REF!</v>
      </c>
      <c r="L92" s="24" t="e">
        <f>1-I92*#REF!/#REF!</f>
        <v>#REF!</v>
      </c>
    </row>
    <row r="93" spans="1:12" x14ac:dyDescent="0.25">
      <c r="A93" s="8">
        <v>193</v>
      </c>
      <c r="B93" s="8">
        <v>2</v>
      </c>
      <c r="C93" s="8">
        <f t="shared" si="13"/>
        <v>50000000</v>
      </c>
      <c r="D93" s="8">
        <f t="shared" si="5"/>
        <v>0</v>
      </c>
      <c r="E93" s="8" t="e">
        <f t="shared" si="11"/>
        <v>#REF!</v>
      </c>
      <c r="F93" s="8" t="e">
        <f t="shared" si="6"/>
        <v>#REF!</v>
      </c>
      <c r="G93" s="8" t="e">
        <f t="shared" si="7"/>
        <v>#REF!</v>
      </c>
      <c r="I93" s="16">
        <v>0.8125</v>
      </c>
      <c r="K93" s="8" t="e">
        <f t="shared" si="8"/>
        <v>#REF!</v>
      </c>
      <c r="L93" s="24" t="e">
        <f>1-I93*#REF!/#REF!</f>
        <v>#REF!</v>
      </c>
    </row>
    <row r="94" spans="1:12" x14ac:dyDescent="0.25">
      <c r="A94" s="8">
        <v>194</v>
      </c>
      <c r="B94" s="8">
        <v>2</v>
      </c>
      <c r="C94" s="8">
        <f t="shared" si="13"/>
        <v>50000000</v>
      </c>
      <c r="D94" s="8">
        <f t="shared" ref="D94:D108" si="14">C120</f>
        <v>0</v>
      </c>
      <c r="E94" s="8" t="e">
        <f t="shared" si="11"/>
        <v>#REF!</v>
      </c>
      <c r="F94" s="8" t="e">
        <f t="shared" ref="F94:F108" si="15">E95</f>
        <v>#REF!</v>
      </c>
      <c r="G94" s="8" t="e">
        <f t="shared" ref="G94:G108" si="16">K94*10000</f>
        <v>#REF!</v>
      </c>
      <c r="I94" s="16">
        <v>0.81000000000000105</v>
      </c>
      <c r="K94" s="8" t="e">
        <f t="shared" ref="K94:K108" si="17">ROUND(L94/$L$3,4)</f>
        <v>#REF!</v>
      </c>
      <c r="L94" s="24" t="e">
        <f>1-I94*#REF!/#REF!</f>
        <v>#REF!</v>
      </c>
    </row>
    <row r="95" spans="1:12" x14ac:dyDescent="0.25">
      <c r="A95" s="8">
        <v>195</v>
      </c>
      <c r="B95" s="8">
        <v>2</v>
      </c>
      <c r="C95" s="8">
        <f t="shared" si="13"/>
        <v>50000000</v>
      </c>
      <c r="D95" s="8">
        <f t="shared" si="14"/>
        <v>0</v>
      </c>
      <c r="E95" s="8" t="e">
        <f t="shared" si="11"/>
        <v>#REF!</v>
      </c>
      <c r="F95" s="8" t="e">
        <f t="shared" si="15"/>
        <v>#REF!</v>
      </c>
      <c r="G95" s="8" t="e">
        <f t="shared" si="16"/>
        <v>#REF!</v>
      </c>
      <c r="I95" s="16">
        <v>0.80750000000000099</v>
      </c>
      <c r="K95" s="8" t="e">
        <f t="shared" si="17"/>
        <v>#REF!</v>
      </c>
      <c r="L95" s="24" t="e">
        <f>1-I95*#REF!/#REF!</f>
        <v>#REF!</v>
      </c>
    </row>
    <row r="96" spans="1:12" x14ac:dyDescent="0.25">
      <c r="A96" s="8">
        <v>196</v>
      </c>
      <c r="B96" s="8">
        <v>2</v>
      </c>
      <c r="C96" s="8">
        <f t="shared" si="13"/>
        <v>50000000</v>
      </c>
      <c r="D96" s="8">
        <f t="shared" si="14"/>
        <v>0</v>
      </c>
      <c r="E96" s="8" t="e">
        <f t="shared" si="11"/>
        <v>#REF!</v>
      </c>
      <c r="F96" s="8" t="e">
        <f t="shared" si="15"/>
        <v>#REF!</v>
      </c>
      <c r="G96" s="8" t="e">
        <f t="shared" si="16"/>
        <v>#REF!</v>
      </c>
      <c r="I96" s="16">
        <v>0.80500000000000105</v>
      </c>
      <c r="K96" s="8" t="e">
        <f t="shared" si="17"/>
        <v>#REF!</v>
      </c>
      <c r="L96" s="24" t="e">
        <f>1-I96*#REF!/#REF!</f>
        <v>#REF!</v>
      </c>
    </row>
    <row r="97" spans="1:12" x14ac:dyDescent="0.25">
      <c r="A97" s="8">
        <v>197</v>
      </c>
      <c r="B97" s="8">
        <v>2</v>
      </c>
      <c r="C97" s="8">
        <f t="shared" si="13"/>
        <v>50000000</v>
      </c>
      <c r="D97" s="8">
        <f t="shared" si="14"/>
        <v>0</v>
      </c>
      <c r="E97" s="8" t="e">
        <f t="shared" si="11"/>
        <v>#REF!</v>
      </c>
      <c r="F97" s="8" t="e">
        <f t="shared" si="15"/>
        <v>#REF!</v>
      </c>
      <c r="G97" s="8" t="e">
        <f t="shared" si="16"/>
        <v>#REF!</v>
      </c>
      <c r="I97" s="16">
        <v>0.80250000000000099</v>
      </c>
      <c r="K97" s="8" t="e">
        <f t="shared" si="17"/>
        <v>#REF!</v>
      </c>
      <c r="L97" s="24" t="e">
        <f>1-I97*#REF!/#REF!</f>
        <v>#REF!</v>
      </c>
    </row>
    <row r="98" spans="1:12" x14ac:dyDescent="0.25">
      <c r="A98" s="8">
        <v>198</v>
      </c>
      <c r="B98" s="8">
        <v>2</v>
      </c>
      <c r="C98" s="8">
        <f t="shared" si="13"/>
        <v>50000000</v>
      </c>
      <c r="D98" s="8">
        <f t="shared" si="14"/>
        <v>0</v>
      </c>
      <c r="E98" s="8" t="e">
        <f t="shared" si="11"/>
        <v>#REF!</v>
      </c>
      <c r="F98" s="8" t="e">
        <f t="shared" si="15"/>
        <v>#REF!</v>
      </c>
      <c r="G98" s="8" t="e">
        <f t="shared" si="16"/>
        <v>#REF!</v>
      </c>
      <c r="I98" s="16">
        <v>0.80000000000000104</v>
      </c>
      <c r="K98" s="8" t="e">
        <f t="shared" si="17"/>
        <v>#REF!</v>
      </c>
      <c r="L98" s="24" t="e">
        <f>1-I98*#REF!/#REF!</f>
        <v>#REF!</v>
      </c>
    </row>
    <row r="99" spans="1:12" x14ac:dyDescent="0.25">
      <c r="A99" s="8">
        <v>199</v>
      </c>
      <c r="B99" s="8">
        <v>2</v>
      </c>
      <c r="C99" s="8">
        <f t="shared" si="13"/>
        <v>50000000</v>
      </c>
      <c r="D99" s="8">
        <f t="shared" si="14"/>
        <v>0</v>
      </c>
      <c r="E99" s="8" t="e">
        <f t="shared" si="11"/>
        <v>#REF!</v>
      </c>
      <c r="F99" s="8" t="e">
        <f t="shared" si="15"/>
        <v>#REF!</v>
      </c>
      <c r="G99" s="8" t="e">
        <f t="shared" si="16"/>
        <v>#REF!</v>
      </c>
      <c r="I99" s="16">
        <v>0.79750000000000099</v>
      </c>
      <c r="K99" s="8" t="e">
        <f t="shared" si="17"/>
        <v>#REF!</v>
      </c>
      <c r="L99" s="24" t="e">
        <f>1-I99*#REF!/#REF!</f>
        <v>#REF!</v>
      </c>
    </row>
    <row r="100" spans="1:12" x14ac:dyDescent="0.25">
      <c r="A100" s="8">
        <v>200</v>
      </c>
      <c r="B100" s="8">
        <v>2</v>
      </c>
      <c r="C100" s="8">
        <f t="shared" si="13"/>
        <v>50000000</v>
      </c>
      <c r="D100" s="8">
        <f t="shared" si="14"/>
        <v>0</v>
      </c>
      <c r="E100" s="8" t="e">
        <f t="shared" si="11"/>
        <v>#REF!</v>
      </c>
      <c r="F100" s="8" t="e">
        <f t="shared" si="15"/>
        <v>#REF!</v>
      </c>
      <c r="G100" s="8" t="e">
        <f t="shared" si="16"/>
        <v>#REF!</v>
      </c>
      <c r="I100" s="16">
        <v>0.79500000000000104</v>
      </c>
      <c r="K100" s="8" t="e">
        <f t="shared" si="17"/>
        <v>#REF!</v>
      </c>
      <c r="L100" s="24" t="e">
        <f>1-I100*#REF!/#REF!</f>
        <v>#REF!</v>
      </c>
    </row>
    <row r="101" spans="1:12" x14ac:dyDescent="0.25">
      <c r="A101" s="8">
        <v>201</v>
      </c>
      <c r="B101" s="8">
        <v>2</v>
      </c>
      <c r="C101" s="8">
        <f t="shared" si="13"/>
        <v>50000000</v>
      </c>
      <c r="D101" s="8">
        <f t="shared" si="14"/>
        <v>0</v>
      </c>
      <c r="E101" s="8" t="e">
        <f t="shared" si="11"/>
        <v>#REF!</v>
      </c>
      <c r="F101" s="8" t="e">
        <f t="shared" si="15"/>
        <v>#REF!</v>
      </c>
      <c r="G101" s="8" t="e">
        <f t="shared" si="16"/>
        <v>#REF!</v>
      </c>
      <c r="I101" s="16">
        <v>0.79250000000000098</v>
      </c>
      <c r="K101" s="8" t="e">
        <f t="shared" si="17"/>
        <v>#REF!</v>
      </c>
      <c r="L101" s="24" t="e">
        <f>1-I101*#REF!/#REF!</f>
        <v>#REF!</v>
      </c>
    </row>
    <row r="102" spans="1:12" x14ac:dyDescent="0.25">
      <c r="A102" s="8">
        <v>202</v>
      </c>
      <c r="B102" s="8">
        <v>2</v>
      </c>
      <c r="C102" s="8">
        <f t="shared" si="13"/>
        <v>50000000</v>
      </c>
      <c r="D102" s="8">
        <f t="shared" si="14"/>
        <v>0</v>
      </c>
      <c r="E102" s="8" t="e">
        <f t="shared" si="11"/>
        <v>#REF!</v>
      </c>
      <c r="F102" s="8" t="e">
        <f t="shared" si="15"/>
        <v>#REF!</v>
      </c>
      <c r="G102" s="8" t="e">
        <f t="shared" si="16"/>
        <v>#REF!</v>
      </c>
      <c r="I102" s="16">
        <v>0.79000000000000103</v>
      </c>
      <c r="K102" s="8" t="e">
        <f t="shared" si="17"/>
        <v>#REF!</v>
      </c>
      <c r="L102" s="24" t="e">
        <f>1-I102*#REF!/#REF!</f>
        <v>#REF!</v>
      </c>
    </row>
    <row r="103" spans="1:12" x14ac:dyDescent="0.25">
      <c r="A103" s="8">
        <v>203</v>
      </c>
      <c r="B103" s="8">
        <v>2</v>
      </c>
      <c r="C103" s="8">
        <f t="shared" si="13"/>
        <v>50000000</v>
      </c>
      <c r="D103" s="8">
        <f t="shared" si="14"/>
        <v>0</v>
      </c>
      <c r="E103" s="8" t="e">
        <f t="shared" si="11"/>
        <v>#REF!</v>
      </c>
      <c r="F103" s="8" t="e">
        <f t="shared" si="15"/>
        <v>#REF!</v>
      </c>
      <c r="G103" s="8" t="e">
        <f t="shared" si="16"/>
        <v>#REF!</v>
      </c>
      <c r="I103" s="16">
        <v>0.78750000000000098</v>
      </c>
      <c r="K103" s="8" t="e">
        <f t="shared" si="17"/>
        <v>#REF!</v>
      </c>
      <c r="L103" s="24" t="e">
        <f>1-I103*#REF!/#REF!</f>
        <v>#REF!</v>
      </c>
    </row>
    <row r="104" spans="1:12" x14ac:dyDescent="0.25">
      <c r="A104" s="8">
        <v>204</v>
      </c>
      <c r="B104" s="8">
        <v>2</v>
      </c>
      <c r="C104" s="8">
        <f t="shared" si="13"/>
        <v>50000000</v>
      </c>
      <c r="D104" s="8">
        <f t="shared" si="14"/>
        <v>0</v>
      </c>
      <c r="E104" s="8" t="e">
        <f t="shared" si="11"/>
        <v>#REF!</v>
      </c>
      <c r="F104" s="8" t="e">
        <f t="shared" si="15"/>
        <v>#REF!</v>
      </c>
      <c r="G104" s="8" t="e">
        <f t="shared" si="16"/>
        <v>#REF!</v>
      </c>
      <c r="I104" s="16">
        <v>0.78500000000000103</v>
      </c>
      <c r="K104" s="8" t="e">
        <f t="shared" si="17"/>
        <v>#REF!</v>
      </c>
      <c r="L104" s="24" t="e">
        <f>1-I104*#REF!/#REF!</f>
        <v>#REF!</v>
      </c>
    </row>
    <row r="105" spans="1:12" x14ac:dyDescent="0.25">
      <c r="A105" s="8">
        <v>205</v>
      </c>
      <c r="B105" s="8">
        <v>2</v>
      </c>
      <c r="C105" s="8">
        <f t="shared" si="13"/>
        <v>50000000</v>
      </c>
      <c r="D105" s="8">
        <f t="shared" si="14"/>
        <v>0</v>
      </c>
      <c r="E105" s="8" t="e">
        <f t="shared" si="11"/>
        <v>#REF!</v>
      </c>
      <c r="F105" s="8" t="e">
        <f t="shared" si="15"/>
        <v>#REF!</v>
      </c>
      <c r="G105" s="8" t="e">
        <f t="shared" si="16"/>
        <v>#REF!</v>
      </c>
      <c r="I105" s="16">
        <v>0.78250000000000097</v>
      </c>
      <c r="K105" s="8" t="e">
        <f t="shared" si="17"/>
        <v>#REF!</v>
      </c>
      <c r="L105" s="24" t="e">
        <f>1-I105*#REF!/#REF!</f>
        <v>#REF!</v>
      </c>
    </row>
    <row r="106" spans="1:12" x14ac:dyDescent="0.25">
      <c r="A106" s="8">
        <v>206</v>
      </c>
      <c r="B106" s="8">
        <v>2</v>
      </c>
      <c r="C106" s="8">
        <f t="shared" si="13"/>
        <v>50000000</v>
      </c>
      <c r="D106" s="8">
        <f t="shared" si="14"/>
        <v>0</v>
      </c>
      <c r="E106" s="8" t="e">
        <f t="shared" si="11"/>
        <v>#REF!</v>
      </c>
      <c r="F106" s="8" t="e">
        <f t="shared" si="15"/>
        <v>#REF!</v>
      </c>
      <c r="G106" s="8" t="e">
        <f t="shared" si="16"/>
        <v>#REF!</v>
      </c>
      <c r="I106" s="16">
        <v>0.78000000000000103</v>
      </c>
      <c r="K106" s="8" t="e">
        <f t="shared" si="17"/>
        <v>#REF!</v>
      </c>
      <c r="L106" s="24" t="e">
        <f>1-I106*#REF!/#REF!</f>
        <v>#REF!</v>
      </c>
    </row>
    <row r="107" spans="1:12" x14ac:dyDescent="0.25">
      <c r="A107" s="8">
        <v>207</v>
      </c>
      <c r="B107" s="8">
        <v>2</v>
      </c>
      <c r="C107" s="8">
        <f t="shared" si="13"/>
        <v>50000000</v>
      </c>
      <c r="D107" s="8">
        <f t="shared" si="14"/>
        <v>0</v>
      </c>
      <c r="E107" s="8" t="e">
        <f t="shared" si="11"/>
        <v>#REF!</v>
      </c>
      <c r="F107" s="8" t="e">
        <f t="shared" si="15"/>
        <v>#REF!</v>
      </c>
      <c r="G107" s="8" t="e">
        <f t="shared" si="16"/>
        <v>#REF!</v>
      </c>
      <c r="I107" s="16">
        <v>0.77750000000000097</v>
      </c>
      <c r="K107" s="8" t="e">
        <f t="shared" si="17"/>
        <v>#REF!</v>
      </c>
      <c r="L107" s="24" t="e">
        <f>1-I107*#REF!/#REF!</f>
        <v>#REF!</v>
      </c>
    </row>
    <row r="108" spans="1:12" x14ac:dyDescent="0.25">
      <c r="A108" s="8">
        <v>208</v>
      </c>
      <c r="B108" s="8">
        <v>2</v>
      </c>
      <c r="C108" s="8">
        <f t="shared" si="13"/>
        <v>50000000</v>
      </c>
      <c r="D108" s="8">
        <f t="shared" si="14"/>
        <v>0</v>
      </c>
      <c r="E108" s="8" t="e">
        <f t="shared" si="11"/>
        <v>#REF!</v>
      </c>
      <c r="F108" s="8">
        <f t="shared" si="15"/>
        <v>0</v>
      </c>
      <c r="G108" s="8" t="e">
        <f t="shared" si="16"/>
        <v>#REF!</v>
      </c>
      <c r="I108" s="16">
        <v>0.77500000000000102</v>
      </c>
      <c r="K108" s="8" t="e">
        <f t="shared" si="17"/>
        <v>#REF!</v>
      </c>
      <c r="L108" s="24" t="e">
        <f>1-I108*#REF!/#REF!</f>
        <v>#REF!</v>
      </c>
    </row>
  </sheetData>
  <mergeCells count="1">
    <mergeCell ref="M4:O4"/>
  </mergeCells>
  <phoneticPr fontId="16" type="noConversion"/>
  <conditionalFormatting sqref="A1:G4">
    <cfRule type="containsText" dxfId="10" priority="1" operator="containsText" text=" ">
      <formula>NOT(ISERROR(SEARCH(" ",A1)))</formula>
    </cfRule>
  </conditionalFormatting>
  <conditionalFormatting sqref="E5:E108 G5:G108">
    <cfRule type="containsText" dxfId="9" priority="6" operator="containsText" text=" ">
      <formula>NOT(ISERROR(SEARCH(" ",E5)))</formula>
    </cfRule>
  </conditionalFormatting>
  <conditionalFormatting sqref="P1:XFD3">
    <cfRule type="containsText" dxfId="8" priority="5" operator="containsText" text=" ">
      <formula>NOT(ISERROR(SEARCH(" ",P1)))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A22" sqref="A22"/>
    </sheetView>
  </sheetViews>
  <sheetFormatPr defaultColWidth="9" defaultRowHeight="16.5" x14ac:dyDescent="0.45"/>
  <cols>
    <col min="1" max="1" width="30" style="11" customWidth="1"/>
    <col min="2" max="2" width="27.90625" style="11" customWidth="1"/>
    <col min="3" max="3" width="14" style="11" customWidth="1"/>
    <col min="4" max="4" width="9" style="11"/>
    <col min="5" max="5" width="10" style="11" customWidth="1"/>
    <col min="6" max="6" width="52.08984375" style="11" customWidth="1"/>
    <col min="7" max="7" width="10.453125" style="11" customWidth="1"/>
    <col min="8" max="16384" width="9" style="11"/>
  </cols>
  <sheetData>
    <row r="1" spans="1:9" x14ac:dyDescent="0.45">
      <c r="A1" s="12" t="s">
        <v>64</v>
      </c>
    </row>
    <row r="2" spans="1:9" x14ac:dyDescent="0.45">
      <c r="A2" s="13" t="s">
        <v>65</v>
      </c>
    </row>
    <row r="6" spans="1:9" x14ac:dyDescent="0.45">
      <c r="A6" s="11" t="s">
        <v>66</v>
      </c>
      <c r="B6" s="11" t="s">
        <v>67</v>
      </c>
      <c r="C6" s="11" t="s">
        <v>68</v>
      </c>
    </row>
    <row r="8" spans="1:9" ht="66" x14ac:dyDescent="0.45">
      <c r="A8" s="11" t="s">
        <v>69</v>
      </c>
      <c r="B8" s="14" t="s">
        <v>70</v>
      </c>
      <c r="C8" s="11" t="s">
        <v>71</v>
      </c>
      <c r="D8" s="11" t="s">
        <v>72</v>
      </c>
      <c r="E8" s="11" t="s">
        <v>73</v>
      </c>
    </row>
    <row r="9" spans="1:9" x14ac:dyDescent="0.45">
      <c r="B9" s="11" t="s">
        <v>74</v>
      </c>
      <c r="C9" s="11">
        <v>0.9</v>
      </c>
      <c r="D9" s="11">
        <v>0.9</v>
      </c>
      <c r="E9" s="11">
        <v>0.9</v>
      </c>
      <c r="G9" s="11">
        <v>0.1</v>
      </c>
      <c r="H9" s="11">
        <v>50</v>
      </c>
      <c r="I9" s="11">
        <f>H9*10</f>
        <v>500</v>
      </c>
    </row>
    <row r="10" spans="1:9" x14ac:dyDescent="0.45">
      <c r="B10" s="15" t="s">
        <v>75</v>
      </c>
      <c r="C10" s="11">
        <v>0.87</v>
      </c>
      <c r="D10" s="11">
        <v>0.86</v>
      </c>
      <c r="E10" s="11">
        <v>0.85</v>
      </c>
      <c r="G10" s="15">
        <v>50.1</v>
      </c>
      <c r="H10" s="11">
        <v>200</v>
      </c>
      <c r="I10" s="11">
        <f t="shared" ref="I10:I19" si="0">H10*10</f>
        <v>2000</v>
      </c>
    </row>
    <row r="11" spans="1:9" x14ac:dyDescent="0.45">
      <c r="B11" s="15" t="s">
        <v>76</v>
      </c>
      <c r="C11" s="11">
        <v>0.84</v>
      </c>
      <c r="D11" s="11">
        <v>0.82</v>
      </c>
      <c r="E11" s="11">
        <v>0.8</v>
      </c>
      <c r="G11" s="15">
        <v>200.1</v>
      </c>
      <c r="H11" s="11">
        <v>500</v>
      </c>
      <c r="I11" s="11">
        <f t="shared" si="0"/>
        <v>5000</v>
      </c>
    </row>
    <row r="12" spans="1:9" x14ac:dyDescent="0.45">
      <c r="B12" s="15" t="s">
        <v>77</v>
      </c>
      <c r="C12" s="11">
        <v>0.81</v>
      </c>
      <c r="D12" s="11">
        <v>0.78</v>
      </c>
      <c r="E12" s="11">
        <v>0.75</v>
      </c>
      <c r="G12" s="15">
        <v>500.1</v>
      </c>
      <c r="H12" s="11">
        <v>1000</v>
      </c>
      <c r="I12" s="11">
        <f t="shared" si="0"/>
        <v>10000</v>
      </c>
    </row>
    <row r="13" spans="1:9" x14ac:dyDescent="0.45">
      <c r="B13" s="15" t="s">
        <v>78</v>
      </c>
      <c r="C13" s="11">
        <v>0.78</v>
      </c>
      <c r="D13" s="11">
        <v>0.74</v>
      </c>
      <c r="E13" s="11">
        <v>0.7</v>
      </c>
      <c r="G13" s="15">
        <v>1000.1</v>
      </c>
      <c r="H13" s="11">
        <v>3000</v>
      </c>
      <c r="I13" s="11">
        <f t="shared" si="0"/>
        <v>30000</v>
      </c>
    </row>
    <row r="14" spans="1:9" x14ac:dyDescent="0.45">
      <c r="B14" s="15" t="s">
        <v>79</v>
      </c>
      <c r="C14" s="11">
        <v>0.75</v>
      </c>
      <c r="D14" s="11">
        <v>0.7</v>
      </c>
      <c r="E14" s="11">
        <v>0.65</v>
      </c>
      <c r="G14" s="15">
        <v>3000.1</v>
      </c>
      <c r="H14" s="11">
        <v>5000</v>
      </c>
      <c r="I14" s="11">
        <f t="shared" si="0"/>
        <v>50000</v>
      </c>
    </row>
    <row r="15" spans="1:9" x14ac:dyDescent="0.45">
      <c r="B15" s="15" t="s">
        <v>80</v>
      </c>
      <c r="C15" s="11">
        <v>0.72</v>
      </c>
      <c r="D15" s="11">
        <v>0.66</v>
      </c>
      <c r="E15" s="11">
        <v>0.6</v>
      </c>
      <c r="G15" s="15">
        <v>5000.1000000000004</v>
      </c>
      <c r="H15" s="11">
        <v>10000</v>
      </c>
      <c r="I15" s="11">
        <f t="shared" si="0"/>
        <v>100000</v>
      </c>
    </row>
    <row r="16" spans="1:9" x14ac:dyDescent="0.45">
      <c r="B16" s="15" t="s">
        <v>81</v>
      </c>
      <c r="C16" s="11">
        <v>0.69</v>
      </c>
      <c r="D16" s="11">
        <v>0.62</v>
      </c>
      <c r="E16" s="11">
        <v>0.5</v>
      </c>
      <c r="G16" s="15">
        <v>10000.1</v>
      </c>
      <c r="H16" s="11">
        <v>20000</v>
      </c>
      <c r="I16" s="11">
        <f t="shared" si="0"/>
        <v>200000</v>
      </c>
    </row>
    <row r="17" spans="2:9" x14ac:dyDescent="0.45">
      <c r="B17" s="15" t="s">
        <v>82</v>
      </c>
      <c r="C17" s="11">
        <v>0.66</v>
      </c>
      <c r="D17" s="11">
        <v>0.57999999999999996</v>
      </c>
      <c r="E17" s="11">
        <v>0.4</v>
      </c>
      <c r="G17" s="15">
        <v>20000.099999999999</v>
      </c>
      <c r="H17" s="11">
        <v>50000</v>
      </c>
      <c r="I17" s="11">
        <f t="shared" si="0"/>
        <v>500000</v>
      </c>
    </row>
    <row r="18" spans="2:9" x14ac:dyDescent="0.45">
      <c r="B18" s="15" t="s">
        <v>83</v>
      </c>
      <c r="C18" s="11">
        <v>0.63</v>
      </c>
      <c r="D18" s="11">
        <v>0.54</v>
      </c>
      <c r="E18" s="11">
        <v>0.3</v>
      </c>
      <c r="G18" s="15">
        <v>50000.1</v>
      </c>
      <c r="H18" s="11">
        <v>100000</v>
      </c>
      <c r="I18" s="11">
        <f t="shared" si="0"/>
        <v>1000000</v>
      </c>
    </row>
    <row r="19" spans="2:9" x14ac:dyDescent="0.45">
      <c r="B19" s="15" t="s">
        <v>84</v>
      </c>
      <c r="C19" s="11">
        <v>0.6</v>
      </c>
      <c r="D19" s="11">
        <v>0.5</v>
      </c>
      <c r="E19" s="11">
        <v>0.2</v>
      </c>
      <c r="G19" s="15">
        <v>100000.1</v>
      </c>
      <c r="H19" s="11">
        <v>200000</v>
      </c>
      <c r="I19" s="11">
        <f t="shared" si="0"/>
        <v>2000000</v>
      </c>
    </row>
    <row r="20" spans="2:9" x14ac:dyDescent="0.45">
      <c r="B20" s="15" t="s">
        <v>85</v>
      </c>
      <c r="C20" s="11">
        <v>0.5</v>
      </c>
      <c r="D20" s="11">
        <v>0.46</v>
      </c>
      <c r="E20" s="11">
        <v>0</v>
      </c>
      <c r="G20" s="15">
        <v>200000.1</v>
      </c>
      <c r="H20" s="11">
        <v>9999999999</v>
      </c>
      <c r="I20" s="11">
        <f t="shared" ref="I20" si="1">G20*10</f>
        <v>2000001</v>
      </c>
    </row>
  </sheetData>
  <phoneticPr fontId="16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8"/>
  <sheetViews>
    <sheetView workbookViewId="0">
      <selection activeCell="E30" sqref="E30"/>
    </sheetView>
  </sheetViews>
  <sheetFormatPr defaultColWidth="9" defaultRowHeight="16.5" x14ac:dyDescent="0.25"/>
  <cols>
    <col min="1" max="1" width="14.6328125" customWidth="1"/>
    <col min="2" max="2" width="19.6328125" style="8" customWidth="1"/>
    <col min="3" max="3" width="14.08984375" style="8" customWidth="1"/>
    <col min="4" max="4" width="21.7265625" customWidth="1"/>
    <col min="5" max="5" width="12.7265625" customWidth="1"/>
    <col min="6" max="6" width="25.453125" customWidth="1"/>
    <col min="7" max="7" width="21.7265625" customWidth="1"/>
    <col min="8" max="8" width="12.7265625" customWidth="1"/>
    <col min="9" max="9" width="29.26953125" customWidth="1"/>
  </cols>
  <sheetData>
    <row r="1" spans="1:9" ht="14.5" x14ac:dyDescent="0.4">
      <c r="A1" s="1" t="s">
        <v>0</v>
      </c>
      <c r="B1" s="2" t="s">
        <v>0</v>
      </c>
      <c r="C1" s="2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</row>
    <row r="2" spans="1:9" ht="14.5" x14ac:dyDescent="0.4">
      <c r="A2" s="2" t="s">
        <v>5</v>
      </c>
      <c r="B2" s="3" t="s">
        <v>5</v>
      </c>
      <c r="C2" s="3" t="s">
        <v>5</v>
      </c>
      <c r="D2" s="2" t="s">
        <v>5</v>
      </c>
      <c r="E2" s="2" t="s">
        <v>5</v>
      </c>
      <c r="F2" s="2" t="s">
        <v>6</v>
      </c>
      <c r="G2" s="2" t="s">
        <v>5</v>
      </c>
      <c r="H2" s="2" t="s">
        <v>5</v>
      </c>
      <c r="I2" s="2" t="s">
        <v>6</v>
      </c>
    </row>
    <row r="3" spans="1:9" ht="14.5" x14ac:dyDescent="0.4">
      <c r="A3" s="2" t="s">
        <v>10</v>
      </c>
      <c r="B3" s="3" t="s">
        <v>11</v>
      </c>
      <c r="C3" s="3" t="s">
        <v>12</v>
      </c>
      <c r="D3" s="2" t="s">
        <v>86</v>
      </c>
      <c r="E3" s="2" t="s">
        <v>87</v>
      </c>
      <c r="F3" s="2" t="s">
        <v>88</v>
      </c>
      <c r="G3" s="2" t="s">
        <v>89</v>
      </c>
      <c r="H3" s="2" t="s">
        <v>90</v>
      </c>
      <c r="I3" s="2" t="s">
        <v>91</v>
      </c>
    </row>
    <row r="4" spans="1:9" ht="26.5" x14ac:dyDescent="0.4">
      <c r="A4" s="4" t="s">
        <v>28</v>
      </c>
      <c r="B4" s="5" t="s">
        <v>29</v>
      </c>
      <c r="C4" s="6" t="s">
        <v>30</v>
      </c>
      <c r="D4" s="7" t="s">
        <v>31</v>
      </c>
      <c r="E4" s="7"/>
      <c r="F4" s="7" t="s">
        <v>92</v>
      </c>
      <c r="G4" s="7" t="s">
        <v>31</v>
      </c>
      <c r="H4" s="7"/>
      <c r="I4" s="7" t="s">
        <v>92</v>
      </c>
    </row>
    <row r="5" spans="1:9" x14ac:dyDescent="0.25">
      <c r="A5" s="8">
        <v>2</v>
      </c>
      <c r="B5" s="9">
        <v>0</v>
      </c>
      <c r="C5" s="8">
        <f t="shared" ref="C5:C29" si="0">B31</f>
        <v>300000</v>
      </c>
      <c r="D5" s="9">
        <v>0</v>
      </c>
      <c r="E5" s="9">
        <v>50000</v>
      </c>
      <c r="F5" s="10" t="str">
        <f>"["&amp;'全服水位控制|waterline1'!W109*10000&amp;","&amp;'全服水位控制|waterline1'!Y109*10000&amp;","&amp;'全服水位控制|waterline1'!AA109*10000&amp;","&amp;'全服水位控制|waterline1'!AC109*10000&amp;"]"</f>
        <v>[9951,9957,9947,9938]</v>
      </c>
      <c r="G5" s="8">
        <f>D5</f>
        <v>0</v>
      </c>
      <c r="H5" s="8">
        <f>E5</f>
        <v>50000</v>
      </c>
      <c r="I5" s="10" t="str">
        <f>"["&amp;'全服水位控制|waterline1'!W109*10000&amp;","&amp;'全服水位控制|waterline1'!Y109*10000&amp;","&amp;'全服水位控制|waterline1'!AA109*10000&amp;","&amp;'全服水位控制|waterline1'!AC109*10000&amp;"]"</f>
        <v>[9951,9957,9947,9938]</v>
      </c>
    </row>
    <row r="6" spans="1:9" x14ac:dyDescent="0.25">
      <c r="A6" s="8">
        <v>2</v>
      </c>
      <c r="B6" s="8">
        <f t="shared" ref="B6:B30" si="1">B5</f>
        <v>0</v>
      </c>
      <c r="C6" s="8">
        <f t="shared" si="0"/>
        <v>300000</v>
      </c>
      <c r="D6" s="9">
        <v>50000</v>
      </c>
      <c r="E6" s="9">
        <v>150000</v>
      </c>
      <c r="F6" s="10" t="str">
        <f>"["&amp;'全服水位控制|waterline1'!W110*10000&amp;","&amp;'全服水位控制|waterline1'!Y110*10000&amp;","&amp;'全服水位控制|waterline1'!AA110*10000&amp;","&amp;'全服水位控制|waterline1'!AC110*10000&amp;"]"</f>
        <v>[9924,9931,9920,9912]</v>
      </c>
      <c r="G6" s="8">
        <f t="shared" ref="G6:G69" si="2">D6</f>
        <v>50000</v>
      </c>
      <c r="H6" s="8">
        <f t="shared" ref="H6:H69" si="3">E6</f>
        <v>150000</v>
      </c>
      <c r="I6" s="10" t="str">
        <f>"["&amp;'全服水位控制|waterline1'!W110*10000&amp;","&amp;'全服水位控制|waterline1'!Y110*10000&amp;","&amp;'全服水位控制|waterline1'!AA110*10000&amp;","&amp;'全服水位控制|waterline1'!AC110*10000&amp;"]"</f>
        <v>[9924,9931,9920,9912]</v>
      </c>
    </row>
    <row r="7" spans="1:9" x14ac:dyDescent="0.25">
      <c r="A7" s="8">
        <v>2</v>
      </c>
      <c r="B7" s="8">
        <f t="shared" si="1"/>
        <v>0</v>
      </c>
      <c r="C7" s="8">
        <f t="shared" si="0"/>
        <v>300000</v>
      </c>
      <c r="D7" s="9">
        <v>150000</v>
      </c>
      <c r="E7" s="9">
        <v>250000</v>
      </c>
      <c r="F7" s="10" t="str">
        <f>"["&amp;'全服水位控制|waterline1'!W111*10000&amp;","&amp;'全服水位控制|waterline1'!Y111*10000&amp;","&amp;'全服水位控制|waterline1'!AA111*10000&amp;","&amp;'全服水位控制|waterline1'!AC111*10000&amp;"]"</f>
        <v>[9898,9904,9894,9885]</v>
      </c>
      <c r="G7" s="8">
        <f t="shared" si="2"/>
        <v>150000</v>
      </c>
      <c r="H7" s="8">
        <f t="shared" si="3"/>
        <v>250000</v>
      </c>
      <c r="I7" s="10" t="str">
        <f>"["&amp;'全服水位控制|waterline1'!W111*10000&amp;","&amp;'全服水位控制|waterline1'!Y111*10000&amp;","&amp;'全服水位控制|waterline1'!AA111*10000&amp;","&amp;'全服水位控制|waterline1'!AC111*10000&amp;"]"</f>
        <v>[9898,9904,9894,9885]</v>
      </c>
    </row>
    <row r="8" spans="1:9" x14ac:dyDescent="0.25">
      <c r="A8" s="8">
        <v>2</v>
      </c>
      <c r="B8" s="8">
        <f t="shared" si="1"/>
        <v>0</v>
      </c>
      <c r="C8" s="8">
        <f t="shared" si="0"/>
        <v>300000</v>
      </c>
      <c r="D8" s="9">
        <v>250000</v>
      </c>
      <c r="E8" s="9">
        <v>350000</v>
      </c>
      <c r="F8" s="10" t="str">
        <f>"["&amp;'全服水位控制|waterline1'!W112*10000&amp;","&amp;'全服水位控制|waterline1'!Y112*10000&amp;","&amp;'全服水位控制|waterline1'!AA112*10000&amp;","&amp;'全服水位控制|waterline1'!AC112*10000&amp;"]"</f>
        <v>[9871,9878,9867,9859]</v>
      </c>
      <c r="G8" s="8">
        <f t="shared" si="2"/>
        <v>250000</v>
      </c>
      <c r="H8" s="8">
        <f t="shared" si="3"/>
        <v>350000</v>
      </c>
      <c r="I8" s="10" t="str">
        <f>"["&amp;'全服水位控制|waterline1'!W112*10000&amp;","&amp;'全服水位控制|waterline1'!Y112*10000&amp;","&amp;'全服水位控制|waterline1'!AA112*10000&amp;","&amp;'全服水位控制|waterline1'!AC112*10000&amp;"]"</f>
        <v>[9871,9878,9867,9859]</v>
      </c>
    </row>
    <row r="9" spans="1:9" x14ac:dyDescent="0.25">
      <c r="A9" s="8">
        <v>2</v>
      </c>
      <c r="B9" s="8">
        <f t="shared" si="1"/>
        <v>0</v>
      </c>
      <c r="C9" s="8">
        <f t="shared" si="0"/>
        <v>300000</v>
      </c>
      <c r="D9" s="9">
        <v>350000</v>
      </c>
      <c r="E9" s="9">
        <v>450000</v>
      </c>
      <c r="F9" s="10" t="str">
        <f>"["&amp;'全服水位控制|waterline1'!W113*10000&amp;","&amp;'全服水位控制|waterline1'!Y113*10000&amp;","&amp;'全服水位控制|waterline1'!AA113*10000&amp;","&amp;'全服水位控制|waterline1'!AC113*10000&amp;"]"</f>
        <v>[9845,9851,9840,9832]</v>
      </c>
      <c r="G9" s="8">
        <f t="shared" si="2"/>
        <v>350000</v>
      </c>
      <c r="H9" s="8">
        <f t="shared" si="3"/>
        <v>450000</v>
      </c>
      <c r="I9" s="10" t="str">
        <f>"["&amp;'全服水位控制|waterline1'!W113*10000&amp;","&amp;'全服水位控制|waterline1'!Y113*10000&amp;","&amp;'全服水位控制|waterline1'!AA113*10000&amp;","&amp;'全服水位控制|waterline1'!AC113*10000&amp;"]"</f>
        <v>[9845,9851,9840,9832]</v>
      </c>
    </row>
    <row r="10" spans="1:9" x14ac:dyDescent="0.25">
      <c r="A10" s="8">
        <v>2</v>
      </c>
      <c r="B10" s="8">
        <f t="shared" si="1"/>
        <v>0</v>
      </c>
      <c r="C10" s="8">
        <f t="shared" si="0"/>
        <v>300000</v>
      </c>
      <c r="D10" s="9">
        <v>450000</v>
      </c>
      <c r="E10" s="9">
        <v>550000</v>
      </c>
      <c r="F10" s="10" t="str">
        <f>"["&amp;'全服水位控制|waterline1'!W114*10000&amp;","&amp;'全服水位控制|waterline1'!Y114*10000&amp;","&amp;'全服水位控制|waterline1'!AA114*10000&amp;","&amp;'全服水位控制|waterline1'!AC114*10000&amp;"]"</f>
        <v>[9818,9824,9814,9805]</v>
      </c>
      <c r="G10" s="8">
        <f t="shared" si="2"/>
        <v>450000</v>
      </c>
      <c r="H10" s="8">
        <f t="shared" si="3"/>
        <v>550000</v>
      </c>
      <c r="I10" s="10" t="str">
        <f>"["&amp;'全服水位控制|waterline1'!W114*10000&amp;","&amp;'全服水位控制|waterline1'!Y114*10000&amp;","&amp;'全服水位控制|waterline1'!AA114*10000&amp;","&amp;'全服水位控制|waterline1'!AC114*10000&amp;"]"</f>
        <v>[9818,9824,9814,9805]</v>
      </c>
    </row>
    <row r="11" spans="1:9" x14ac:dyDescent="0.25">
      <c r="A11" s="8">
        <v>2</v>
      </c>
      <c r="B11" s="8">
        <f t="shared" si="1"/>
        <v>0</v>
      </c>
      <c r="C11" s="8">
        <f t="shared" si="0"/>
        <v>300000</v>
      </c>
      <c r="D11" s="9">
        <v>550000</v>
      </c>
      <c r="E11" s="9">
        <v>650000</v>
      </c>
      <c r="F11" s="10" t="str">
        <f>"["&amp;'全服水位控制|waterline1'!W115*10000&amp;","&amp;'全服水位控制|waterline1'!Y115*10000&amp;","&amp;'全服水位控制|waterline1'!AA115*10000&amp;","&amp;'全服水位控制|waterline1'!AC115*10000&amp;"]"</f>
        <v>[9791,9798,9787,9779]</v>
      </c>
      <c r="G11" s="8">
        <f t="shared" si="2"/>
        <v>550000</v>
      </c>
      <c r="H11" s="8">
        <f t="shared" si="3"/>
        <v>650000</v>
      </c>
      <c r="I11" s="10" t="str">
        <f>"["&amp;'全服水位控制|waterline1'!W115*10000&amp;","&amp;'全服水位控制|waterline1'!Y115*10000&amp;","&amp;'全服水位控制|waterline1'!AA115*10000&amp;","&amp;'全服水位控制|waterline1'!AC115*10000&amp;"]"</f>
        <v>[9791,9798,9787,9779]</v>
      </c>
    </row>
    <row r="12" spans="1:9" x14ac:dyDescent="0.25">
      <c r="A12" s="8">
        <v>2</v>
      </c>
      <c r="B12" s="8">
        <f t="shared" si="1"/>
        <v>0</v>
      </c>
      <c r="C12" s="8">
        <f t="shared" si="0"/>
        <v>300000</v>
      </c>
      <c r="D12" s="9">
        <v>650000</v>
      </c>
      <c r="E12" s="9">
        <v>750000</v>
      </c>
      <c r="F12" s="10" t="str">
        <f>"["&amp;'全服水位控制|waterline1'!W116*10000&amp;","&amp;'全服水位控制|waterline1'!Y116*10000&amp;","&amp;'全服水位控制|waterline1'!AA116*10000&amp;","&amp;'全服水位控制|waterline1'!AC116*10000&amp;"]"</f>
        <v>[9765,9771,9761,9752]</v>
      </c>
      <c r="G12" s="8">
        <f t="shared" si="2"/>
        <v>650000</v>
      </c>
      <c r="H12" s="8">
        <f t="shared" si="3"/>
        <v>750000</v>
      </c>
      <c r="I12" s="10" t="str">
        <f>"["&amp;'全服水位控制|waterline1'!W116*10000&amp;","&amp;'全服水位控制|waterline1'!Y116*10000&amp;","&amp;'全服水位控制|waterline1'!AA116*10000&amp;","&amp;'全服水位控制|waterline1'!AC116*10000&amp;"]"</f>
        <v>[9765,9771,9761,9752]</v>
      </c>
    </row>
    <row r="13" spans="1:9" x14ac:dyDescent="0.25">
      <c r="A13" s="8">
        <v>2</v>
      </c>
      <c r="B13" s="8">
        <f t="shared" si="1"/>
        <v>0</v>
      </c>
      <c r="C13" s="8">
        <f t="shared" si="0"/>
        <v>300000</v>
      </c>
      <c r="D13" s="9">
        <v>750000</v>
      </c>
      <c r="E13" s="9">
        <v>850000</v>
      </c>
      <c r="F13" s="10" t="str">
        <f>"["&amp;'全服水位控制|waterline1'!W117*10000&amp;","&amp;'全服水位控制|waterline1'!Y117*10000&amp;","&amp;'全服水位控制|waterline1'!AA117*10000&amp;","&amp;'全服水位控制|waterline1'!AC117*10000&amp;"]"</f>
        <v>[9738,9744,9734,9726]</v>
      </c>
      <c r="G13" s="8">
        <f t="shared" si="2"/>
        <v>750000</v>
      </c>
      <c r="H13" s="8">
        <f t="shared" si="3"/>
        <v>850000</v>
      </c>
      <c r="I13" s="10" t="str">
        <f>"["&amp;'全服水位控制|waterline1'!W117*10000&amp;","&amp;'全服水位控制|waterline1'!Y117*10000&amp;","&amp;'全服水位控制|waterline1'!AA117*10000&amp;","&amp;'全服水位控制|waterline1'!AC117*10000&amp;"]"</f>
        <v>[9738,9744,9734,9726]</v>
      </c>
    </row>
    <row r="14" spans="1:9" x14ac:dyDescent="0.25">
      <c r="A14" s="8">
        <v>2</v>
      </c>
      <c r="B14" s="8">
        <f t="shared" si="1"/>
        <v>0</v>
      </c>
      <c r="C14" s="8">
        <f t="shared" si="0"/>
        <v>300000</v>
      </c>
      <c r="D14" s="9">
        <v>850000</v>
      </c>
      <c r="E14" s="9">
        <v>950000</v>
      </c>
      <c r="F14" s="10" t="str">
        <f>"["&amp;'全服水位控制|waterline1'!W118*10000&amp;","&amp;'全服水位控制|waterline1'!Y118*10000&amp;","&amp;'全服水位控制|waterline1'!AA118*10000&amp;","&amp;'全服水位控制|waterline1'!AC118*10000&amp;"]"</f>
        <v>[9712,9718,9707,9699]</v>
      </c>
      <c r="G14" s="8">
        <f t="shared" si="2"/>
        <v>850000</v>
      </c>
      <c r="H14" s="8">
        <f t="shared" si="3"/>
        <v>950000</v>
      </c>
      <c r="I14" s="10" t="str">
        <f>"["&amp;'全服水位控制|waterline1'!W118*10000&amp;","&amp;'全服水位控制|waterline1'!Y118*10000&amp;","&amp;'全服水位控制|waterline1'!AA118*10000&amp;","&amp;'全服水位控制|waterline1'!AC118*10000&amp;"]"</f>
        <v>[9712,9718,9707,9699]</v>
      </c>
    </row>
    <row r="15" spans="1:9" x14ac:dyDescent="0.25">
      <c r="A15" s="8">
        <v>2</v>
      </c>
      <c r="B15" s="8">
        <f t="shared" si="1"/>
        <v>0</v>
      </c>
      <c r="C15" s="8">
        <f t="shared" si="0"/>
        <v>300000</v>
      </c>
      <c r="D15" s="9">
        <v>950000</v>
      </c>
      <c r="E15" s="9">
        <v>1050000</v>
      </c>
      <c r="F15" s="10" t="str">
        <f>"["&amp;'全服水位控制|waterline1'!W119*10000&amp;","&amp;'全服水位控制|waterline1'!Y119*10000&amp;","&amp;'全服水位控制|waterline1'!AA119*10000&amp;","&amp;'全服水位控制|waterline1'!AC119*10000&amp;"]"</f>
        <v>[9685,9691,9681,9673]</v>
      </c>
      <c r="G15" s="8">
        <f t="shared" si="2"/>
        <v>950000</v>
      </c>
      <c r="H15" s="8">
        <f t="shared" si="3"/>
        <v>1050000</v>
      </c>
      <c r="I15" s="10" t="str">
        <f>"["&amp;'全服水位控制|waterline1'!W119*10000&amp;","&amp;'全服水位控制|waterline1'!Y119*10000&amp;","&amp;'全服水位控制|waterline1'!AA119*10000&amp;","&amp;'全服水位控制|waterline1'!AC119*10000&amp;"]"</f>
        <v>[9685,9691,9681,9673]</v>
      </c>
    </row>
    <row r="16" spans="1:9" x14ac:dyDescent="0.25">
      <c r="A16" s="8">
        <v>2</v>
      </c>
      <c r="B16" s="8">
        <f t="shared" si="1"/>
        <v>0</v>
      </c>
      <c r="C16" s="8">
        <f t="shared" si="0"/>
        <v>300000</v>
      </c>
      <c r="D16" s="9">
        <v>1050000</v>
      </c>
      <c r="E16" s="9">
        <v>1150000</v>
      </c>
      <c r="F16" s="10" t="str">
        <f>"["&amp;'全服水位控制|waterline1'!W120*10000&amp;","&amp;'全服水位控制|waterline1'!Y120*10000&amp;","&amp;'全服水位控制|waterline1'!AA120*10000&amp;","&amp;'全服水位控制|waterline1'!AC120*10000&amp;"]"</f>
        <v>[9658,9665,9654,9646]</v>
      </c>
      <c r="G16" s="8">
        <f t="shared" si="2"/>
        <v>1050000</v>
      </c>
      <c r="H16" s="8">
        <f t="shared" si="3"/>
        <v>1150000</v>
      </c>
      <c r="I16" s="10" t="str">
        <f>"["&amp;'全服水位控制|waterline1'!W120*10000&amp;","&amp;'全服水位控制|waterline1'!Y120*10000&amp;","&amp;'全服水位控制|waterline1'!AA120*10000&amp;","&amp;'全服水位控制|waterline1'!AC120*10000&amp;"]"</f>
        <v>[9658,9665,9654,9646]</v>
      </c>
    </row>
    <row r="17" spans="1:9" x14ac:dyDescent="0.25">
      <c r="A17" s="8">
        <v>2</v>
      </c>
      <c r="B17" s="8">
        <f t="shared" si="1"/>
        <v>0</v>
      </c>
      <c r="C17" s="8">
        <f t="shared" si="0"/>
        <v>300000</v>
      </c>
      <c r="D17" s="9">
        <v>1150000</v>
      </c>
      <c r="E17" s="9">
        <v>1250000</v>
      </c>
      <c r="F17" s="10" t="str">
        <f>"["&amp;'全服水位控制|waterline1'!W121*10000&amp;","&amp;'全服水位控制|waterline1'!Y121*10000&amp;","&amp;'全服水位控制|waterline1'!AA121*10000&amp;","&amp;'全服水位控制|waterline1'!AC121*10000&amp;"]"</f>
        <v>[9632,9638,9628,9619]</v>
      </c>
      <c r="G17" s="8">
        <f t="shared" si="2"/>
        <v>1150000</v>
      </c>
      <c r="H17" s="8">
        <f t="shared" si="3"/>
        <v>1250000</v>
      </c>
      <c r="I17" s="10" t="str">
        <f>"["&amp;'全服水位控制|waterline1'!W121*10000&amp;","&amp;'全服水位控制|waterline1'!Y121*10000&amp;","&amp;'全服水位控制|waterline1'!AA121*10000&amp;","&amp;'全服水位控制|waterline1'!AC121*10000&amp;"]"</f>
        <v>[9632,9638,9628,9619]</v>
      </c>
    </row>
    <row r="18" spans="1:9" x14ac:dyDescent="0.25">
      <c r="A18" s="8">
        <v>2</v>
      </c>
      <c r="B18" s="8">
        <f t="shared" si="1"/>
        <v>0</v>
      </c>
      <c r="C18" s="8">
        <f t="shared" si="0"/>
        <v>300000</v>
      </c>
      <c r="D18" s="9">
        <v>1250000</v>
      </c>
      <c r="E18" s="9">
        <v>1350000</v>
      </c>
      <c r="F18" s="10" t="str">
        <f>"["&amp;'全服水位控制|waterline1'!W122*10000&amp;","&amp;'全服水位控制|waterline1'!Y122*10000&amp;","&amp;'全服水位控制|waterline1'!AA122*10000&amp;","&amp;'全服水位控制|waterline1'!AC122*10000&amp;"]"</f>
        <v>[9605,9611,9601,9593]</v>
      </c>
      <c r="G18" s="8">
        <f t="shared" si="2"/>
        <v>1250000</v>
      </c>
      <c r="H18" s="8">
        <f t="shared" si="3"/>
        <v>1350000</v>
      </c>
      <c r="I18" s="10" t="str">
        <f>"["&amp;'全服水位控制|waterline1'!W122*10000&amp;","&amp;'全服水位控制|waterline1'!Y122*10000&amp;","&amp;'全服水位控制|waterline1'!AA122*10000&amp;","&amp;'全服水位控制|waterline1'!AC122*10000&amp;"]"</f>
        <v>[9605,9611,9601,9593]</v>
      </c>
    </row>
    <row r="19" spans="1:9" x14ac:dyDescent="0.25">
      <c r="A19" s="8">
        <v>2</v>
      </c>
      <c r="B19" s="8">
        <f t="shared" si="1"/>
        <v>0</v>
      </c>
      <c r="C19" s="8">
        <f t="shared" si="0"/>
        <v>300000</v>
      </c>
      <c r="D19" s="9">
        <v>1350000</v>
      </c>
      <c r="E19" s="9">
        <v>1450000</v>
      </c>
      <c r="F19" s="10" t="str">
        <f>"["&amp;'全服水位控制|waterline1'!W123*10000&amp;","&amp;'全服水位控制|waterline1'!Y123*10000&amp;","&amp;'全服水位控制|waterline1'!AA123*10000&amp;","&amp;'全服水位控制|waterline1'!AC123*10000&amp;"]"</f>
        <v>[9579,9585,9574,9566]</v>
      </c>
      <c r="G19" s="8">
        <f t="shared" si="2"/>
        <v>1350000</v>
      </c>
      <c r="H19" s="8">
        <f t="shared" si="3"/>
        <v>1450000</v>
      </c>
      <c r="I19" s="10" t="str">
        <f>"["&amp;'全服水位控制|waterline1'!W123*10000&amp;","&amp;'全服水位控制|waterline1'!Y123*10000&amp;","&amp;'全服水位控制|waterline1'!AA123*10000&amp;","&amp;'全服水位控制|waterline1'!AC123*10000&amp;"]"</f>
        <v>[9579,9585,9574,9566]</v>
      </c>
    </row>
    <row r="20" spans="1:9" x14ac:dyDescent="0.25">
      <c r="A20" s="8">
        <v>2</v>
      </c>
      <c r="B20" s="8">
        <f t="shared" si="1"/>
        <v>0</v>
      </c>
      <c r="C20" s="8">
        <f t="shared" si="0"/>
        <v>300000</v>
      </c>
      <c r="D20" s="9">
        <v>1450000</v>
      </c>
      <c r="E20" s="9">
        <v>1550000</v>
      </c>
      <c r="F20" s="10" t="str">
        <f>"["&amp;'全服水位控制|waterline1'!W124*10000&amp;","&amp;'全服水位控制|waterline1'!Y124*10000&amp;","&amp;'全服水位控制|waterline1'!AA124*10000&amp;","&amp;'全服水位控制|waterline1'!AC124*10000&amp;"]"</f>
        <v>[9552,9558,9548,9540]</v>
      </c>
      <c r="G20" s="8">
        <f t="shared" si="2"/>
        <v>1450000</v>
      </c>
      <c r="H20" s="8">
        <f t="shared" si="3"/>
        <v>1550000</v>
      </c>
      <c r="I20" s="10" t="str">
        <f>"["&amp;'全服水位控制|waterline1'!W124*10000&amp;","&amp;'全服水位控制|waterline1'!Y124*10000&amp;","&amp;'全服水位控制|waterline1'!AA124*10000&amp;","&amp;'全服水位控制|waterline1'!AC124*10000&amp;"]"</f>
        <v>[9552,9558,9548,9540]</v>
      </c>
    </row>
    <row r="21" spans="1:9" x14ac:dyDescent="0.25">
      <c r="A21" s="8">
        <v>2</v>
      </c>
      <c r="B21" s="8">
        <f t="shared" si="1"/>
        <v>0</v>
      </c>
      <c r="C21" s="8">
        <f t="shared" si="0"/>
        <v>300000</v>
      </c>
      <c r="D21" s="9">
        <v>1550000</v>
      </c>
      <c r="E21" s="9">
        <v>1650000</v>
      </c>
      <c r="F21" s="10" t="str">
        <f>"["&amp;'全服水位控制|waterline1'!W125*10000&amp;","&amp;'全服水位控制|waterline1'!Y125*10000&amp;","&amp;'全服水位控制|waterline1'!AA125*10000&amp;","&amp;'全服水位控制|waterline1'!AC125*10000&amp;"]"</f>
        <v>[9525,9531,9521,9513]</v>
      </c>
      <c r="G21" s="8">
        <f t="shared" si="2"/>
        <v>1550000</v>
      </c>
      <c r="H21" s="8">
        <f t="shared" si="3"/>
        <v>1650000</v>
      </c>
      <c r="I21" s="10" t="str">
        <f>"["&amp;'全服水位控制|waterline1'!W125*10000&amp;","&amp;'全服水位控制|waterline1'!Y125*10000&amp;","&amp;'全服水位控制|waterline1'!AA125*10000&amp;","&amp;'全服水位控制|waterline1'!AC125*10000&amp;"]"</f>
        <v>[9525,9531,9521,9513]</v>
      </c>
    </row>
    <row r="22" spans="1:9" x14ac:dyDescent="0.25">
      <c r="A22" s="8">
        <v>2</v>
      </c>
      <c r="B22" s="8">
        <f t="shared" si="1"/>
        <v>0</v>
      </c>
      <c r="C22" s="8">
        <f t="shared" si="0"/>
        <v>300000</v>
      </c>
      <c r="D22" s="9">
        <v>1650000</v>
      </c>
      <c r="E22" s="9">
        <v>1750000</v>
      </c>
      <c r="F22" s="10" t="str">
        <f>"["&amp;'全服水位控制|waterline1'!W126*10000&amp;","&amp;'全服水位控制|waterline1'!Y126*10000&amp;","&amp;'全服水位控制|waterline1'!AA126*10000&amp;","&amp;'全服水位控制|waterline1'!AC126*10000&amp;"]"</f>
        <v>[9499,9505,9495,9487]</v>
      </c>
      <c r="G22" s="8">
        <f t="shared" si="2"/>
        <v>1650000</v>
      </c>
      <c r="H22" s="8">
        <f t="shared" si="3"/>
        <v>1750000</v>
      </c>
      <c r="I22" s="10" t="str">
        <f>"["&amp;'全服水位控制|waterline1'!W126*10000&amp;","&amp;'全服水位控制|waterline1'!Y126*10000&amp;","&amp;'全服水位控制|waterline1'!AA126*10000&amp;","&amp;'全服水位控制|waterline1'!AC126*10000&amp;"]"</f>
        <v>[9499,9505,9495,9487]</v>
      </c>
    </row>
    <row r="23" spans="1:9" x14ac:dyDescent="0.25">
      <c r="A23" s="8">
        <v>2</v>
      </c>
      <c r="B23" s="8">
        <f t="shared" si="1"/>
        <v>0</v>
      </c>
      <c r="C23" s="8">
        <f t="shared" si="0"/>
        <v>300000</v>
      </c>
      <c r="D23" s="9">
        <v>1750000</v>
      </c>
      <c r="E23" s="9">
        <v>1850000</v>
      </c>
      <c r="F23" s="10" t="str">
        <f>"["&amp;'全服水位控制|waterline1'!W127*10000&amp;","&amp;'全服水位控制|waterline1'!Y127*10000&amp;","&amp;'全服水位控制|waterline1'!AA127*10000&amp;","&amp;'全服水位控制|waterline1'!AC127*10000&amp;"]"</f>
        <v>[9472,9478,9468,9460]</v>
      </c>
      <c r="G23" s="8">
        <f t="shared" si="2"/>
        <v>1750000</v>
      </c>
      <c r="H23" s="8">
        <f t="shared" si="3"/>
        <v>1850000</v>
      </c>
      <c r="I23" s="10" t="str">
        <f>"["&amp;'全服水位控制|waterline1'!W127*10000&amp;","&amp;'全服水位控制|waterline1'!Y127*10000&amp;","&amp;'全服水位控制|waterline1'!AA127*10000&amp;","&amp;'全服水位控制|waterline1'!AC127*10000&amp;"]"</f>
        <v>[9472,9478,9468,9460]</v>
      </c>
    </row>
    <row r="24" spans="1:9" x14ac:dyDescent="0.25">
      <c r="A24" s="8">
        <v>2</v>
      </c>
      <c r="B24" s="8">
        <f t="shared" si="1"/>
        <v>0</v>
      </c>
      <c r="C24" s="8">
        <f t="shared" si="0"/>
        <v>300000</v>
      </c>
      <c r="D24" s="9">
        <v>1850000</v>
      </c>
      <c r="E24" s="9">
        <v>1950000</v>
      </c>
      <c r="F24" s="10" t="str">
        <f>"["&amp;'全服水位控制|waterline1'!W128*10000&amp;","&amp;'全服水位控制|waterline1'!Y128*10000&amp;","&amp;'全服水位控制|waterline1'!AA128*10000&amp;","&amp;'全服水位控制|waterline1'!AC128*10000&amp;"]"</f>
        <v>[9446,9452,9441,9433]</v>
      </c>
      <c r="G24" s="8">
        <f t="shared" si="2"/>
        <v>1850000</v>
      </c>
      <c r="H24" s="8">
        <f t="shared" si="3"/>
        <v>1950000</v>
      </c>
      <c r="I24" s="10" t="str">
        <f>"["&amp;'全服水位控制|waterline1'!W128*10000&amp;","&amp;'全服水位控制|waterline1'!Y128*10000&amp;","&amp;'全服水位控制|waterline1'!AA128*10000&amp;","&amp;'全服水位控制|waterline1'!AC128*10000&amp;"]"</f>
        <v>[9446,9452,9441,9433]</v>
      </c>
    </row>
    <row r="25" spans="1:9" x14ac:dyDescent="0.25">
      <c r="A25" s="8">
        <v>2</v>
      </c>
      <c r="B25" s="8">
        <f t="shared" si="1"/>
        <v>0</v>
      </c>
      <c r="C25" s="8">
        <f t="shared" si="0"/>
        <v>300000</v>
      </c>
      <c r="D25" s="9">
        <v>1950000</v>
      </c>
      <c r="E25" s="9">
        <v>2050000</v>
      </c>
      <c r="F25" s="10" t="str">
        <f>"["&amp;'全服水位控制|waterline1'!W129*10000&amp;","&amp;'全服水位控制|waterline1'!Y129*10000&amp;","&amp;'全服水位控制|waterline1'!AA129*10000&amp;","&amp;'全服水位控制|waterline1'!AC129*10000&amp;"]"</f>
        <v>[9419,9425,9415,9407]</v>
      </c>
      <c r="G25" s="8">
        <f t="shared" si="2"/>
        <v>1950000</v>
      </c>
      <c r="H25" s="8">
        <f t="shared" si="3"/>
        <v>2050000</v>
      </c>
      <c r="I25" s="10" t="str">
        <f>"["&amp;'全服水位控制|waterline1'!W129*10000&amp;","&amp;'全服水位控制|waterline1'!Y129*10000&amp;","&amp;'全服水位控制|waterline1'!AA129*10000&amp;","&amp;'全服水位控制|waterline1'!AC129*10000&amp;"]"</f>
        <v>[9419,9425,9415,9407]</v>
      </c>
    </row>
    <row r="26" spans="1:9" x14ac:dyDescent="0.25">
      <c r="A26" s="8">
        <v>2</v>
      </c>
      <c r="B26" s="8">
        <f t="shared" si="1"/>
        <v>0</v>
      </c>
      <c r="C26" s="8">
        <f t="shared" si="0"/>
        <v>300000</v>
      </c>
      <c r="D26" s="9">
        <v>2050000</v>
      </c>
      <c r="E26" s="9">
        <v>2150000</v>
      </c>
      <c r="F26" s="10" t="str">
        <f>"["&amp;'全服水位控制|waterline1'!W130*10000&amp;","&amp;'全服水位控制|waterline1'!Y130*10000&amp;","&amp;'全服水位控制|waterline1'!AA130*10000&amp;","&amp;'全服水位控制|waterline1'!AC130*10000&amp;"]"</f>
        <v>[9392,9398,9388,9380]</v>
      </c>
      <c r="G26" s="8">
        <f t="shared" si="2"/>
        <v>2050000</v>
      </c>
      <c r="H26" s="8">
        <f t="shared" si="3"/>
        <v>2150000</v>
      </c>
      <c r="I26" s="10" t="str">
        <f>"["&amp;'全服水位控制|waterline1'!W130*10000&amp;","&amp;'全服水位控制|waterline1'!Y130*10000&amp;","&amp;'全服水位控制|waterline1'!AA130*10000&amp;","&amp;'全服水位控制|waterline1'!AC130*10000&amp;"]"</f>
        <v>[9392,9398,9388,9380]</v>
      </c>
    </row>
    <row r="27" spans="1:9" x14ac:dyDescent="0.25">
      <c r="A27" s="8">
        <v>2</v>
      </c>
      <c r="B27" s="8">
        <f t="shared" si="1"/>
        <v>0</v>
      </c>
      <c r="C27" s="8">
        <f t="shared" si="0"/>
        <v>300000</v>
      </c>
      <c r="D27" s="9">
        <v>2150000</v>
      </c>
      <c r="E27" s="9">
        <v>2250000</v>
      </c>
      <c r="F27" s="10" t="str">
        <f>"["&amp;'全服水位控制|waterline1'!W131*10000&amp;","&amp;'全服水位控制|waterline1'!Y131*10000&amp;","&amp;'全服水位控制|waterline1'!AA131*10000&amp;","&amp;'全服水位控制|waterline1'!AC131*10000&amp;"]"</f>
        <v>[9366,9372,9362,9354]</v>
      </c>
      <c r="G27" s="8">
        <f t="shared" si="2"/>
        <v>2150000</v>
      </c>
      <c r="H27" s="8">
        <f t="shared" si="3"/>
        <v>2250000</v>
      </c>
      <c r="I27" s="10" t="str">
        <f>"["&amp;'全服水位控制|waterline1'!W131*10000&amp;","&amp;'全服水位控制|waterline1'!Y131*10000&amp;","&amp;'全服水位控制|waterline1'!AA131*10000&amp;","&amp;'全服水位控制|waterline1'!AC131*10000&amp;"]"</f>
        <v>[9366,9372,9362,9354]</v>
      </c>
    </row>
    <row r="28" spans="1:9" x14ac:dyDescent="0.25">
      <c r="A28" s="8">
        <v>2</v>
      </c>
      <c r="B28" s="8">
        <f t="shared" si="1"/>
        <v>0</v>
      </c>
      <c r="C28" s="8">
        <f t="shared" si="0"/>
        <v>300000</v>
      </c>
      <c r="D28" s="9">
        <v>2250000</v>
      </c>
      <c r="E28" s="9">
        <v>2350000</v>
      </c>
      <c r="F28" s="10" t="str">
        <f>"["&amp;'全服水位控制|waterline1'!W132*10000&amp;","&amp;'全服水位控制|waterline1'!Y132*10000&amp;","&amp;'全服水位控制|waterline1'!AA132*10000&amp;","&amp;'全服水位控制|waterline1'!AC132*10000&amp;"]"</f>
        <v>[9339,9345,9335,9327]</v>
      </c>
      <c r="G28" s="8">
        <f t="shared" si="2"/>
        <v>2250000</v>
      </c>
      <c r="H28" s="8">
        <f t="shared" si="3"/>
        <v>2350000</v>
      </c>
      <c r="I28" s="10" t="str">
        <f>"["&amp;'全服水位控制|waterline1'!W132*10000&amp;","&amp;'全服水位控制|waterline1'!Y132*10000&amp;","&amp;'全服水位控制|waterline1'!AA132*10000&amp;","&amp;'全服水位控制|waterline1'!AC132*10000&amp;"]"</f>
        <v>[9339,9345,9335,9327]</v>
      </c>
    </row>
    <row r="29" spans="1:9" x14ac:dyDescent="0.25">
      <c r="A29" s="8">
        <v>2</v>
      </c>
      <c r="B29" s="8">
        <f t="shared" si="1"/>
        <v>0</v>
      </c>
      <c r="C29" s="8">
        <f t="shared" si="0"/>
        <v>300000</v>
      </c>
      <c r="D29" s="9">
        <v>2350000</v>
      </c>
      <c r="E29" s="9">
        <v>2450000</v>
      </c>
      <c r="F29" s="10" t="str">
        <f>"["&amp;'全服水位控制|waterline1'!W133*10000&amp;","&amp;'全服水位控制|waterline1'!Y133*10000&amp;","&amp;'全服水位控制|waterline1'!AA133*10000&amp;","&amp;'全服水位控制|waterline1'!AC133*10000&amp;"]"</f>
        <v>[9312,9318,9309,9301]</v>
      </c>
      <c r="G29" s="8">
        <f t="shared" si="2"/>
        <v>2350000</v>
      </c>
      <c r="H29" s="8">
        <f t="shared" si="3"/>
        <v>2450000</v>
      </c>
      <c r="I29" s="10" t="str">
        <f>"["&amp;'全服水位控制|waterline1'!W133*10000&amp;","&amp;'全服水位控制|waterline1'!Y133*10000&amp;","&amp;'全服水位控制|waterline1'!AA133*10000&amp;","&amp;'全服水位控制|waterline1'!AC133*10000&amp;"]"</f>
        <v>[9312,9318,9309,9301]</v>
      </c>
    </row>
    <row r="30" spans="1:9" x14ac:dyDescent="0.25">
      <c r="A30" s="8">
        <v>2</v>
      </c>
      <c r="B30" s="9">
        <f t="shared" si="1"/>
        <v>0</v>
      </c>
      <c r="C30" s="9">
        <f t="shared" ref="C30:C93" si="4">B56</f>
        <v>300000</v>
      </c>
      <c r="D30" s="9">
        <v>2450000</v>
      </c>
      <c r="E30" s="9">
        <v>0</v>
      </c>
      <c r="F30" s="10" t="str">
        <f>"["&amp;'全服水位控制|waterline1'!W134*10000&amp;","&amp;'全服水位控制|waterline1'!Y134*10000&amp;","&amp;'全服水位控制|waterline1'!AA134*10000&amp;","&amp;'全服水位控制|waterline1'!AC134*10000&amp;"]"</f>
        <v>[9286,9292,9282,9274]</v>
      </c>
      <c r="G30" s="8">
        <f t="shared" si="2"/>
        <v>2450000</v>
      </c>
      <c r="H30" s="8">
        <f t="shared" si="3"/>
        <v>0</v>
      </c>
      <c r="I30" s="10" t="str">
        <f>"["&amp;'全服水位控制|waterline1'!W134*10000&amp;","&amp;'全服水位控制|waterline1'!Y134*10000&amp;","&amp;'全服水位控制|waterline1'!AA134*10000&amp;","&amp;'全服水位控制|waterline1'!AC134*10000&amp;"]"</f>
        <v>[9286,9292,9282,9274]</v>
      </c>
    </row>
    <row r="31" spans="1:9" x14ac:dyDescent="0.25">
      <c r="A31" s="8">
        <v>2</v>
      </c>
      <c r="B31" s="9">
        <v>300000</v>
      </c>
      <c r="C31" s="8">
        <f t="shared" si="4"/>
        <v>600000</v>
      </c>
      <c r="D31" s="8">
        <f>D5</f>
        <v>0</v>
      </c>
      <c r="E31" s="8">
        <f>E5</f>
        <v>50000</v>
      </c>
      <c r="F31" s="10" t="str">
        <f>"["&amp;'全服水位控制|waterline1'!W135*10000&amp;","&amp;'全服水位控制|waterline1'!Y135*10000&amp;","&amp;'全服水位控制|waterline1'!AA135*10000&amp;","&amp;'全服水位控制|waterline1'!AC135*10000&amp;"]"</f>
        <v>[9446,9452,9441,9433]</v>
      </c>
      <c r="G31" s="8">
        <f t="shared" si="2"/>
        <v>0</v>
      </c>
      <c r="H31" s="8">
        <f t="shared" si="3"/>
        <v>50000</v>
      </c>
      <c r="I31" s="10" t="str">
        <f>"["&amp;'全服水位控制|waterline1'!W135*10000&amp;","&amp;'全服水位控制|waterline1'!Y135*10000&amp;","&amp;'全服水位控制|waterline1'!AA135*10000&amp;","&amp;'全服水位控制|waterline1'!AC135*10000&amp;"]"</f>
        <v>[9446,9452,9441,9433]</v>
      </c>
    </row>
    <row r="32" spans="1:9" x14ac:dyDescent="0.25">
      <c r="A32" s="8">
        <v>2</v>
      </c>
      <c r="B32" s="8">
        <f t="shared" ref="B32:B56" si="5">B31</f>
        <v>300000</v>
      </c>
      <c r="C32" s="8">
        <f t="shared" si="4"/>
        <v>600000</v>
      </c>
      <c r="D32" s="8">
        <f t="shared" ref="D32:D95" si="6">D6</f>
        <v>50000</v>
      </c>
      <c r="E32" s="8">
        <f t="shared" ref="E32:E95" si="7">E6</f>
        <v>150000</v>
      </c>
      <c r="F32" s="10" t="str">
        <f>"["&amp;'全服水位控制|waterline1'!W136*10000&amp;","&amp;'全服水位控制|waterline1'!Y136*10000&amp;","&amp;'全服水位控制|waterline1'!AA136*10000&amp;","&amp;'全服水位控制|waterline1'!AC136*10000&amp;"]"</f>
        <v>[9419,9425,9415,9407]</v>
      </c>
      <c r="G32" s="8">
        <f t="shared" si="2"/>
        <v>50000</v>
      </c>
      <c r="H32" s="8">
        <f t="shared" si="3"/>
        <v>150000</v>
      </c>
      <c r="I32" s="10" t="str">
        <f>"["&amp;'全服水位控制|waterline1'!W136*10000&amp;","&amp;'全服水位控制|waterline1'!Y136*10000&amp;","&amp;'全服水位控制|waterline1'!AA136*10000&amp;","&amp;'全服水位控制|waterline1'!AC136*10000&amp;"]"</f>
        <v>[9419,9425,9415,9407]</v>
      </c>
    </row>
    <row r="33" spans="1:9" x14ac:dyDescent="0.25">
      <c r="A33" s="8">
        <v>2</v>
      </c>
      <c r="B33" s="8">
        <f t="shared" si="5"/>
        <v>300000</v>
      </c>
      <c r="C33" s="8">
        <f t="shared" si="4"/>
        <v>600000</v>
      </c>
      <c r="D33" s="8">
        <f t="shared" si="6"/>
        <v>150000</v>
      </c>
      <c r="E33" s="8">
        <f t="shared" si="7"/>
        <v>250000</v>
      </c>
      <c r="F33" s="10" t="str">
        <f>"["&amp;'全服水位控制|waterline1'!W137*10000&amp;","&amp;'全服水位控制|waterline1'!Y137*10000&amp;","&amp;'全服水位控制|waterline1'!AA137*10000&amp;","&amp;'全服水位控制|waterline1'!AC137*10000&amp;"]"</f>
        <v>[9392,9398,9388,9380]</v>
      </c>
      <c r="G33" s="8">
        <f t="shared" si="2"/>
        <v>150000</v>
      </c>
      <c r="H33" s="8">
        <f t="shared" si="3"/>
        <v>250000</v>
      </c>
      <c r="I33" s="10" t="str">
        <f>"["&amp;'全服水位控制|waterline1'!W137*10000&amp;","&amp;'全服水位控制|waterline1'!Y137*10000&amp;","&amp;'全服水位控制|waterline1'!AA137*10000&amp;","&amp;'全服水位控制|waterline1'!AC137*10000&amp;"]"</f>
        <v>[9392,9398,9388,9380]</v>
      </c>
    </row>
    <row r="34" spans="1:9" x14ac:dyDescent="0.25">
      <c r="A34" s="8">
        <v>2</v>
      </c>
      <c r="B34" s="8">
        <f t="shared" si="5"/>
        <v>300000</v>
      </c>
      <c r="C34" s="8">
        <f t="shared" si="4"/>
        <v>600000</v>
      </c>
      <c r="D34" s="8">
        <f t="shared" si="6"/>
        <v>250000</v>
      </c>
      <c r="E34" s="8">
        <f t="shared" si="7"/>
        <v>350000</v>
      </c>
      <c r="F34" s="10" t="str">
        <f>"["&amp;'全服水位控制|waterline1'!W138*10000&amp;","&amp;'全服水位控制|waterline1'!Y138*10000&amp;","&amp;'全服水位控制|waterline1'!AA138*10000&amp;","&amp;'全服水位控制|waterline1'!AC138*10000&amp;"]"</f>
        <v>[9366,9372,9362,9354]</v>
      </c>
      <c r="G34" s="8">
        <f t="shared" si="2"/>
        <v>250000</v>
      </c>
      <c r="H34" s="8">
        <f t="shared" si="3"/>
        <v>350000</v>
      </c>
      <c r="I34" s="10" t="str">
        <f>"["&amp;'全服水位控制|waterline1'!W138*10000&amp;","&amp;'全服水位控制|waterline1'!Y138*10000&amp;","&amp;'全服水位控制|waterline1'!AA138*10000&amp;","&amp;'全服水位控制|waterline1'!AC138*10000&amp;"]"</f>
        <v>[9366,9372,9362,9354]</v>
      </c>
    </row>
    <row r="35" spans="1:9" x14ac:dyDescent="0.25">
      <c r="A35" s="8">
        <v>2</v>
      </c>
      <c r="B35" s="8">
        <f t="shared" si="5"/>
        <v>300000</v>
      </c>
      <c r="C35" s="8">
        <f t="shared" si="4"/>
        <v>600000</v>
      </c>
      <c r="D35" s="8">
        <f t="shared" si="6"/>
        <v>350000</v>
      </c>
      <c r="E35" s="8">
        <f t="shared" si="7"/>
        <v>450000</v>
      </c>
      <c r="F35" s="10" t="str">
        <f>"["&amp;'全服水位控制|waterline1'!W139*10000&amp;","&amp;'全服水位控制|waterline1'!Y139*10000&amp;","&amp;'全服水位控制|waterline1'!AA139*10000&amp;","&amp;'全服水位控制|waterline1'!AC139*10000&amp;"]"</f>
        <v>[9339,9345,9335,9327]</v>
      </c>
      <c r="G35" s="8">
        <f t="shared" si="2"/>
        <v>350000</v>
      </c>
      <c r="H35" s="8">
        <f t="shared" si="3"/>
        <v>450000</v>
      </c>
      <c r="I35" s="10" t="str">
        <f>"["&amp;'全服水位控制|waterline1'!W139*10000&amp;","&amp;'全服水位控制|waterline1'!Y139*10000&amp;","&amp;'全服水位控制|waterline1'!AA139*10000&amp;","&amp;'全服水位控制|waterline1'!AC139*10000&amp;"]"</f>
        <v>[9339,9345,9335,9327]</v>
      </c>
    </row>
    <row r="36" spans="1:9" x14ac:dyDescent="0.25">
      <c r="A36" s="8">
        <v>2</v>
      </c>
      <c r="B36" s="8">
        <f t="shared" si="5"/>
        <v>300000</v>
      </c>
      <c r="C36" s="8">
        <f t="shared" si="4"/>
        <v>600000</v>
      </c>
      <c r="D36" s="8">
        <f t="shared" si="6"/>
        <v>450000</v>
      </c>
      <c r="E36" s="8">
        <f t="shared" si="7"/>
        <v>550000</v>
      </c>
      <c r="F36" s="10" t="str">
        <f>"["&amp;'全服水位控制|waterline1'!W140*10000&amp;","&amp;'全服水位控制|waterline1'!Y140*10000&amp;","&amp;'全服水位控制|waterline1'!AA140*10000&amp;","&amp;'全服水位控制|waterline1'!AC140*10000&amp;"]"</f>
        <v>[9312,9318,9309,9301]</v>
      </c>
      <c r="G36" s="8">
        <f t="shared" si="2"/>
        <v>450000</v>
      </c>
      <c r="H36" s="8">
        <f t="shared" si="3"/>
        <v>550000</v>
      </c>
      <c r="I36" s="10" t="str">
        <f>"["&amp;'全服水位控制|waterline1'!W140*10000&amp;","&amp;'全服水位控制|waterline1'!Y140*10000&amp;","&amp;'全服水位控制|waterline1'!AA140*10000&amp;","&amp;'全服水位控制|waterline1'!AC140*10000&amp;"]"</f>
        <v>[9312,9318,9309,9301]</v>
      </c>
    </row>
    <row r="37" spans="1:9" x14ac:dyDescent="0.25">
      <c r="A37" s="8">
        <v>2</v>
      </c>
      <c r="B37" s="8">
        <f t="shared" si="5"/>
        <v>300000</v>
      </c>
      <c r="C37" s="8">
        <f t="shared" si="4"/>
        <v>600000</v>
      </c>
      <c r="D37" s="8">
        <f t="shared" si="6"/>
        <v>550000</v>
      </c>
      <c r="E37" s="8">
        <f t="shared" si="7"/>
        <v>650000</v>
      </c>
      <c r="F37" s="10" t="str">
        <f>"["&amp;'全服水位控制|waterline1'!W141*10000&amp;","&amp;'全服水位控制|waterline1'!Y141*10000&amp;","&amp;'全服水位控制|waterline1'!AA141*10000&amp;","&amp;'全服水位控制|waterline1'!AC141*10000&amp;"]"</f>
        <v>[9286,9292,9282,9274]</v>
      </c>
      <c r="G37" s="8">
        <f t="shared" si="2"/>
        <v>550000</v>
      </c>
      <c r="H37" s="8">
        <f t="shared" si="3"/>
        <v>650000</v>
      </c>
      <c r="I37" s="10" t="str">
        <f>"["&amp;'全服水位控制|waterline1'!W141*10000&amp;","&amp;'全服水位控制|waterline1'!Y141*10000&amp;","&amp;'全服水位控制|waterline1'!AA141*10000&amp;","&amp;'全服水位控制|waterline1'!AC141*10000&amp;"]"</f>
        <v>[9286,9292,9282,9274]</v>
      </c>
    </row>
    <row r="38" spans="1:9" x14ac:dyDescent="0.25">
      <c r="A38" s="8">
        <v>2</v>
      </c>
      <c r="B38" s="8">
        <f t="shared" si="5"/>
        <v>300000</v>
      </c>
      <c r="C38" s="8">
        <f t="shared" si="4"/>
        <v>600000</v>
      </c>
      <c r="D38" s="8">
        <f t="shared" si="6"/>
        <v>650000</v>
      </c>
      <c r="E38" s="8">
        <f t="shared" si="7"/>
        <v>750000</v>
      </c>
      <c r="F38" s="10" t="str">
        <f>"["&amp;'全服水位控制|waterline1'!W142*10000&amp;","&amp;'全服水位控制|waterline1'!Y142*10000&amp;","&amp;'全服水位控制|waterline1'!AA142*10000&amp;","&amp;'全服水位控制|waterline1'!AC142*10000&amp;"]"</f>
        <v>[9259,9265,9255,9247]</v>
      </c>
      <c r="G38" s="8">
        <f t="shared" si="2"/>
        <v>650000</v>
      </c>
      <c r="H38" s="8">
        <f t="shared" si="3"/>
        <v>750000</v>
      </c>
      <c r="I38" s="10" t="str">
        <f>"["&amp;'全服水位控制|waterline1'!W142*10000&amp;","&amp;'全服水位控制|waterline1'!Y142*10000&amp;","&amp;'全服水位控制|waterline1'!AA142*10000&amp;","&amp;'全服水位控制|waterline1'!AC142*10000&amp;"]"</f>
        <v>[9259,9265,9255,9247]</v>
      </c>
    </row>
    <row r="39" spans="1:9" x14ac:dyDescent="0.25">
      <c r="A39" s="8">
        <v>2</v>
      </c>
      <c r="B39" s="8">
        <f t="shared" si="5"/>
        <v>300000</v>
      </c>
      <c r="C39" s="8">
        <f t="shared" si="4"/>
        <v>600000</v>
      </c>
      <c r="D39" s="8">
        <f t="shared" si="6"/>
        <v>750000</v>
      </c>
      <c r="E39" s="8">
        <f t="shared" si="7"/>
        <v>850000</v>
      </c>
      <c r="F39" s="10" t="str">
        <f>"["&amp;'全服水位控制|waterline1'!W143*10000&amp;","&amp;'全服水位控制|waterline1'!Y143*10000&amp;","&amp;'全服水位控制|waterline1'!AA143*10000&amp;","&amp;'全服水位控制|waterline1'!AC143*10000&amp;"]"</f>
        <v>[9233,9239,9229,9221]</v>
      </c>
      <c r="G39" s="8">
        <f t="shared" si="2"/>
        <v>750000</v>
      </c>
      <c r="H39" s="8">
        <f t="shared" si="3"/>
        <v>850000</v>
      </c>
      <c r="I39" s="10" t="str">
        <f>"["&amp;'全服水位控制|waterline1'!W143*10000&amp;","&amp;'全服水位控制|waterline1'!Y143*10000&amp;","&amp;'全服水位控制|waterline1'!AA143*10000&amp;","&amp;'全服水位控制|waterline1'!AC143*10000&amp;"]"</f>
        <v>[9233,9239,9229,9221]</v>
      </c>
    </row>
    <row r="40" spans="1:9" x14ac:dyDescent="0.25">
      <c r="A40" s="8">
        <v>2</v>
      </c>
      <c r="B40" s="8">
        <f t="shared" si="5"/>
        <v>300000</v>
      </c>
      <c r="C40" s="8">
        <f t="shared" si="4"/>
        <v>600000</v>
      </c>
      <c r="D40" s="8">
        <f t="shared" si="6"/>
        <v>850000</v>
      </c>
      <c r="E40" s="8">
        <f t="shared" si="7"/>
        <v>950000</v>
      </c>
      <c r="F40" s="10" t="str">
        <f>"["&amp;'全服水位控制|waterline1'!W144*10000&amp;","&amp;'全服水位控制|waterline1'!Y144*10000&amp;","&amp;'全服水位控制|waterline1'!AA144*10000&amp;","&amp;'全服水位控制|waterline1'!AC144*10000&amp;"]"</f>
        <v>[9206,9212,9202,9194]</v>
      </c>
      <c r="G40" s="8">
        <f t="shared" si="2"/>
        <v>850000</v>
      </c>
      <c r="H40" s="8">
        <f t="shared" si="3"/>
        <v>950000</v>
      </c>
      <c r="I40" s="10" t="str">
        <f>"["&amp;'全服水位控制|waterline1'!W144*10000&amp;","&amp;'全服水位控制|waterline1'!Y144*10000&amp;","&amp;'全服水位控制|waterline1'!AA144*10000&amp;","&amp;'全服水位控制|waterline1'!AC144*10000&amp;"]"</f>
        <v>[9206,9212,9202,9194]</v>
      </c>
    </row>
    <row r="41" spans="1:9" x14ac:dyDescent="0.25">
      <c r="A41" s="8">
        <v>2</v>
      </c>
      <c r="B41" s="8">
        <f t="shared" si="5"/>
        <v>300000</v>
      </c>
      <c r="C41" s="8">
        <f t="shared" si="4"/>
        <v>600000</v>
      </c>
      <c r="D41" s="8">
        <f t="shared" si="6"/>
        <v>950000</v>
      </c>
      <c r="E41" s="8">
        <f t="shared" si="7"/>
        <v>1050000</v>
      </c>
      <c r="F41" s="10" t="str">
        <f>"["&amp;'全服水位控制|waterline1'!W145*10000&amp;","&amp;'全服水位控制|waterline1'!Y145*10000&amp;","&amp;'全服水位控制|waterline1'!AA145*10000&amp;","&amp;'全服水位控制|waterline1'!AC145*10000&amp;"]"</f>
        <v>[9179,9185,9176,9168]</v>
      </c>
      <c r="G41" s="8">
        <f t="shared" si="2"/>
        <v>950000</v>
      </c>
      <c r="H41" s="8">
        <f t="shared" si="3"/>
        <v>1050000</v>
      </c>
      <c r="I41" s="10" t="str">
        <f>"["&amp;'全服水位控制|waterline1'!W145*10000&amp;","&amp;'全服水位控制|waterline1'!Y145*10000&amp;","&amp;'全服水位控制|waterline1'!AA145*10000&amp;","&amp;'全服水位控制|waterline1'!AC145*10000&amp;"]"</f>
        <v>[9179,9185,9176,9168]</v>
      </c>
    </row>
    <row r="42" spans="1:9" x14ac:dyDescent="0.25">
      <c r="A42" s="8">
        <v>2</v>
      </c>
      <c r="B42" s="8">
        <f t="shared" si="5"/>
        <v>300000</v>
      </c>
      <c r="C42" s="8">
        <f t="shared" si="4"/>
        <v>600000</v>
      </c>
      <c r="D42" s="8">
        <f t="shared" si="6"/>
        <v>1050000</v>
      </c>
      <c r="E42" s="8">
        <f t="shared" si="7"/>
        <v>1150000</v>
      </c>
      <c r="F42" s="10" t="str">
        <f>"["&amp;'全服水位控制|waterline1'!W146*10000&amp;","&amp;'全服水位控制|waterline1'!Y146*10000&amp;","&amp;'全服水位控制|waterline1'!AA146*10000&amp;","&amp;'全服水位控制|waterline1'!AC146*10000&amp;"]"</f>
        <v>[9153,9159,9149,9141]</v>
      </c>
      <c r="G42" s="8">
        <f t="shared" si="2"/>
        <v>1050000</v>
      </c>
      <c r="H42" s="8">
        <f t="shared" si="3"/>
        <v>1150000</v>
      </c>
      <c r="I42" s="10" t="str">
        <f>"["&amp;'全服水位控制|waterline1'!W146*10000&amp;","&amp;'全服水位控制|waterline1'!Y146*10000&amp;","&amp;'全服水位控制|waterline1'!AA146*10000&amp;","&amp;'全服水位控制|waterline1'!AC146*10000&amp;"]"</f>
        <v>[9153,9159,9149,9141]</v>
      </c>
    </row>
    <row r="43" spans="1:9" x14ac:dyDescent="0.25">
      <c r="A43" s="8">
        <v>2</v>
      </c>
      <c r="B43" s="8">
        <f t="shared" si="5"/>
        <v>300000</v>
      </c>
      <c r="C43" s="8">
        <f t="shared" si="4"/>
        <v>600000</v>
      </c>
      <c r="D43" s="8">
        <f t="shared" si="6"/>
        <v>1150000</v>
      </c>
      <c r="E43" s="8">
        <f t="shared" si="7"/>
        <v>1250000</v>
      </c>
      <c r="F43" s="10" t="str">
        <f>"["&amp;'全服水位控制|waterline1'!W147*10000&amp;","&amp;'全服水位控制|waterline1'!Y147*10000&amp;","&amp;'全服水位控制|waterline1'!AA147*10000&amp;","&amp;'全服水位控制|waterline1'!AC147*10000&amp;"]"</f>
        <v>[9126,9132,9122,9115]</v>
      </c>
      <c r="G43" s="8">
        <f t="shared" si="2"/>
        <v>1150000</v>
      </c>
      <c r="H43" s="8">
        <f t="shared" si="3"/>
        <v>1250000</v>
      </c>
      <c r="I43" s="10" t="str">
        <f>"["&amp;'全服水位控制|waterline1'!W147*10000&amp;","&amp;'全服水位控制|waterline1'!Y147*10000&amp;","&amp;'全服水位控制|waterline1'!AA147*10000&amp;","&amp;'全服水位控制|waterline1'!AC147*10000&amp;"]"</f>
        <v>[9126,9132,9122,9115]</v>
      </c>
    </row>
    <row r="44" spans="1:9" x14ac:dyDescent="0.25">
      <c r="A44" s="8">
        <v>2</v>
      </c>
      <c r="B44" s="8">
        <f t="shared" si="5"/>
        <v>300000</v>
      </c>
      <c r="C44" s="8">
        <f t="shared" si="4"/>
        <v>600000</v>
      </c>
      <c r="D44" s="8">
        <f t="shared" si="6"/>
        <v>1250000</v>
      </c>
      <c r="E44" s="8">
        <f t="shared" si="7"/>
        <v>1350000</v>
      </c>
      <c r="F44" s="10" t="str">
        <f>"["&amp;'全服水位控制|waterline1'!W148*10000&amp;","&amp;'全服水位控制|waterline1'!Y148*10000&amp;","&amp;'全服水位控制|waterline1'!AA148*10000&amp;","&amp;'全服水位控制|waterline1'!AC148*10000&amp;"]"</f>
        <v>[9100,9105,9096,9088]</v>
      </c>
      <c r="G44" s="8">
        <f t="shared" si="2"/>
        <v>1250000</v>
      </c>
      <c r="H44" s="8">
        <f t="shared" si="3"/>
        <v>1350000</v>
      </c>
      <c r="I44" s="10" t="str">
        <f>"["&amp;'全服水位控制|waterline1'!W148*10000&amp;","&amp;'全服水位控制|waterline1'!Y148*10000&amp;","&amp;'全服水位控制|waterline1'!AA148*10000&amp;","&amp;'全服水位控制|waterline1'!AC148*10000&amp;"]"</f>
        <v>[9100,9105,9096,9088]</v>
      </c>
    </row>
    <row r="45" spans="1:9" x14ac:dyDescent="0.25">
      <c r="A45" s="8">
        <v>2</v>
      </c>
      <c r="B45" s="8">
        <f t="shared" si="5"/>
        <v>300000</v>
      </c>
      <c r="C45" s="8">
        <f t="shared" si="4"/>
        <v>600000</v>
      </c>
      <c r="D45" s="8">
        <f t="shared" si="6"/>
        <v>1350000</v>
      </c>
      <c r="E45" s="8">
        <f t="shared" si="7"/>
        <v>1450000</v>
      </c>
      <c r="F45" s="10" t="str">
        <f>"["&amp;'全服水位控制|waterline1'!W149*10000&amp;","&amp;'全服水位控制|waterline1'!Y149*10000&amp;","&amp;'全服水位控制|waterline1'!AA149*10000&amp;","&amp;'全服水位控制|waterline1'!AC149*10000&amp;"]"</f>
        <v>[9073,9079,9069,9061]</v>
      </c>
      <c r="G45" s="8">
        <f t="shared" si="2"/>
        <v>1350000</v>
      </c>
      <c r="H45" s="8">
        <f t="shared" si="3"/>
        <v>1450000</v>
      </c>
      <c r="I45" s="10" t="str">
        <f>"["&amp;'全服水位控制|waterline1'!W149*10000&amp;","&amp;'全服水位控制|waterline1'!Y149*10000&amp;","&amp;'全服水位控制|waterline1'!AA149*10000&amp;","&amp;'全服水位控制|waterline1'!AC149*10000&amp;"]"</f>
        <v>[9073,9079,9069,9061]</v>
      </c>
    </row>
    <row r="46" spans="1:9" x14ac:dyDescent="0.25">
      <c r="A46" s="8">
        <v>2</v>
      </c>
      <c r="B46" s="8">
        <f t="shared" si="5"/>
        <v>300000</v>
      </c>
      <c r="C46" s="8">
        <f t="shared" si="4"/>
        <v>600000</v>
      </c>
      <c r="D46" s="8">
        <f t="shared" si="6"/>
        <v>1450000</v>
      </c>
      <c r="E46" s="8">
        <f t="shared" si="7"/>
        <v>1550000</v>
      </c>
      <c r="F46" s="10" t="str">
        <f>"["&amp;'全服水位控制|waterline1'!W150*10000&amp;","&amp;'全服水位控制|waterline1'!Y150*10000&amp;","&amp;'全服水位控制|waterline1'!AA150*10000&amp;","&amp;'全服水位控制|waterline1'!AC150*10000&amp;"]"</f>
        <v>[9046,9052,9043,9035]</v>
      </c>
      <c r="G46" s="8">
        <f t="shared" si="2"/>
        <v>1450000</v>
      </c>
      <c r="H46" s="8">
        <f t="shared" si="3"/>
        <v>1550000</v>
      </c>
      <c r="I46" s="10" t="str">
        <f>"["&amp;'全服水位控制|waterline1'!W150*10000&amp;","&amp;'全服水位控制|waterline1'!Y150*10000&amp;","&amp;'全服水位控制|waterline1'!AA150*10000&amp;","&amp;'全服水位控制|waterline1'!AC150*10000&amp;"]"</f>
        <v>[9046,9052,9043,9035]</v>
      </c>
    </row>
    <row r="47" spans="1:9" x14ac:dyDescent="0.25">
      <c r="A47" s="8">
        <v>2</v>
      </c>
      <c r="B47" s="8">
        <f t="shared" si="5"/>
        <v>300000</v>
      </c>
      <c r="C47" s="8">
        <f t="shared" si="4"/>
        <v>600000</v>
      </c>
      <c r="D47" s="8">
        <f t="shared" si="6"/>
        <v>1550000</v>
      </c>
      <c r="E47" s="8">
        <f t="shared" si="7"/>
        <v>1650000</v>
      </c>
      <c r="F47" s="10" t="str">
        <f>"["&amp;'全服水位控制|waterline1'!W151*10000&amp;","&amp;'全服水位控制|waterline1'!Y151*10000&amp;","&amp;'全服水位控制|waterline1'!AA151*10000&amp;","&amp;'全服水位控制|waterline1'!AC151*10000&amp;"]"</f>
        <v>[9020,9026,9016,9008]</v>
      </c>
      <c r="G47" s="8">
        <f t="shared" si="2"/>
        <v>1550000</v>
      </c>
      <c r="H47" s="8">
        <f t="shared" si="3"/>
        <v>1650000</v>
      </c>
      <c r="I47" s="10" t="str">
        <f>"["&amp;'全服水位控制|waterline1'!W151*10000&amp;","&amp;'全服水位控制|waterline1'!Y151*10000&amp;","&amp;'全服水位控制|waterline1'!AA151*10000&amp;","&amp;'全服水位控制|waterline1'!AC151*10000&amp;"]"</f>
        <v>[9020,9026,9016,9008]</v>
      </c>
    </row>
    <row r="48" spans="1:9" x14ac:dyDescent="0.25">
      <c r="A48" s="8">
        <v>2</v>
      </c>
      <c r="B48" s="8">
        <f t="shared" si="5"/>
        <v>300000</v>
      </c>
      <c r="C48" s="8">
        <f t="shared" si="4"/>
        <v>600000</v>
      </c>
      <c r="D48" s="8">
        <f t="shared" si="6"/>
        <v>1650000</v>
      </c>
      <c r="E48" s="8">
        <f t="shared" si="7"/>
        <v>1750000</v>
      </c>
      <c r="F48" s="10" t="str">
        <f>"["&amp;'全服水位控制|waterline1'!W152*10000&amp;","&amp;'全服水位控制|waterline1'!Y152*10000&amp;","&amp;'全服水位控制|waterline1'!AA152*10000&amp;","&amp;'全服水位控制|waterline1'!AC152*10000&amp;"]"</f>
        <v>[8993,8999,8989,8982]</v>
      </c>
      <c r="G48" s="8">
        <f t="shared" si="2"/>
        <v>1650000</v>
      </c>
      <c r="H48" s="8">
        <f t="shared" si="3"/>
        <v>1750000</v>
      </c>
      <c r="I48" s="10" t="str">
        <f>"["&amp;'全服水位控制|waterline1'!W152*10000&amp;","&amp;'全服水位控制|waterline1'!Y152*10000&amp;","&amp;'全服水位控制|waterline1'!AA152*10000&amp;","&amp;'全服水位控制|waterline1'!AC152*10000&amp;"]"</f>
        <v>[8993,8999,8989,8982]</v>
      </c>
    </row>
    <row r="49" spans="1:9" x14ac:dyDescent="0.25">
      <c r="A49" s="8">
        <v>2</v>
      </c>
      <c r="B49" s="8">
        <f t="shared" si="5"/>
        <v>300000</v>
      </c>
      <c r="C49" s="8">
        <f t="shared" si="4"/>
        <v>600000</v>
      </c>
      <c r="D49" s="8">
        <f t="shared" si="6"/>
        <v>1750000</v>
      </c>
      <c r="E49" s="8">
        <f t="shared" si="7"/>
        <v>1850000</v>
      </c>
      <c r="F49" s="10" t="str">
        <f>"["&amp;'全服水位控制|waterline1'!W153*10000&amp;","&amp;'全服水位控制|waterline1'!Y153*10000&amp;","&amp;'全服水位控制|waterline1'!AA153*10000&amp;","&amp;'全服水位控制|waterline1'!AC153*10000&amp;"]"</f>
        <v>[8967,8972,8963,8955]</v>
      </c>
      <c r="G49" s="8">
        <f t="shared" si="2"/>
        <v>1750000</v>
      </c>
      <c r="H49" s="8">
        <f t="shared" si="3"/>
        <v>1850000</v>
      </c>
      <c r="I49" s="10" t="str">
        <f>"["&amp;'全服水位控制|waterline1'!W153*10000&amp;","&amp;'全服水位控制|waterline1'!Y153*10000&amp;","&amp;'全服水位控制|waterline1'!AA153*10000&amp;","&amp;'全服水位控制|waterline1'!AC153*10000&amp;"]"</f>
        <v>[8967,8972,8963,8955]</v>
      </c>
    </row>
    <row r="50" spans="1:9" x14ac:dyDescent="0.25">
      <c r="A50" s="8">
        <v>2</v>
      </c>
      <c r="B50" s="8">
        <f t="shared" si="5"/>
        <v>300000</v>
      </c>
      <c r="C50" s="8">
        <f t="shared" si="4"/>
        <v>600000</v>
      </c>
      <c r="D50" s="8">
        <f t="shared" si="6"/>
        <v>1850000</v>
      </c>
      <c r="E50" s="8">
        <f t="shared" si="7"/>
        <v>1950000</v>
      </c>
      <c r="F50" s="10" t="str">
        <f>"["&amp;'全服水位控制|waterline1'!W154*10000&amp;","&amp;'全服水位控制|waterline1'!Y154*10000&amp;","&amp;'全服水位控制|waterline1'!AA154*10000&amp;","&amp;'全服水位控制|waterline1'!AC154*10000&amp;"]"</f>
        <v>[8940,8946,8936,8929]</v>
      </c>
      <c r="G50" s="8">
        <f t="shared" si="2"/>
        <v>1850000</v>
      </c>
      <c r="H50" s="8">
        <f t="shared" si="3"/>
        <v>1950000</v>
      </c>
      <c r="I50" s="10" t="str">
        <f>"["&amp;'全服水位控制|waterline1'!W154*10000&amp;","&amp;'全服水位控制|waterline1'!Y154*10000&amp;","&amp;'全服水位控制|waterline1'!AA154*10000&amp;","&amp;'全服水位控制|waterline1'!AC154*10000&amp;"]"</f>
        <v>[8940,8946,8936,8929]</v>
      </c>
    </row>
    <row r="51" spans="1:9" x14ac:dyDescent="0.25">
      <c r="A51" s="8">
        <v>2</v>
      </c>
      <c r="B51" s="8">
        <f t="shared" si="5"/>
        <v>300000</v>
      </c>
      <c r="C51" s="8">
        <f t="shared" si="4"/>
        <v>600000</v>
      </c>
      <c r="D51" s="8">
        <f t="shared" si="6"/>
        <v>1950000</v>
      </c>
      <c r="E51" s="8">
        <f t="shared" si="7"/>
        <v>2050000</v>
      </c>
      <c r="F51" s="10" t="str">
        <f>"["&amp;'全服水位控制|waterline1'!W155*10000&amp;","&amp;'全服水位控制|waterline1'!Y155*10000&amp;","&amp;'全服水位控制|waterline1'!AA155*10000&amp;","&amp;'全服水位控制|waterline1'!AC155*10000&amp;"]"</f>
        <v>[8913,8919,8910,8902]</v>
      </c>
      <c r="G51" s="8">
        <f t="shared" si="2"/>
        <v>1950000</v>
      </c>
      <c r="H51" s="8">
        <f t="shared" si="3"/>
        <v>2050000</v>
      </c>
      <c r="I51" s="10" t="str">
        <f>"["&amp;'全服水位控制|waterline1'!W155*10000&amp;","&amp;'全服水位控制|waterline1'!Y155*10000&amp;","&amp;'全服水位控制|waterline1'!AA155*10000&amp;","&amp;'全服水位控制|waterline1'!AC155*10000&amp;"]"</f>
        <v>[8913,8919,8910,8902]</v>
      </c>
    </row>
    <row r="52" spans="1:9" x14ac:dyDescent="0.25">
      <c r="A52" s="8">
        <v>2</v>
      </c>
      <c r="B52" s="8">
        <f t="shared" si="5"/>
        <v>300000</v>
      </c>
      <c r="C52" s="8">
        <f t="shared" si="4"/>
        <v>600000</v>
      </c>
      <c r="D52" s="8">
        <f t="shared" si="6"/>
        <v>2050000</v>
      </c>
      <c r="E52" s="8">
        <f t="shared" si="7"/>
        <v>2150000</v>
      </c>
      <c r="F52" s="10" t="str">
        <f>"["&amp;'全服水位控制|waterline1'!W156*10000&amp;","&amp;'全服水位控制|waterline1'!Y156*10000&amp;","&amp;'全服水位控制|waterline1'!AA156*10000&amp;","&amp;'全服水位控制|waterline1'!AC156*10000&amp;"]"</f>
        <v>[8887,8892,8883,8875]</v>
      </c>
      <c r="G52" s="8">
        <f t="shared" si="2"/>
        <v>2050000</v>
      </c>
      <c r="H52" s="8">
        <f t="shared" si="3"/>
        <v>2150000</v>
      </c>
      <c r="I52" s="10" t="str">
        <f>"["&amp;'全服水位控制|waterline1'!W156*10000&amp;","&amp;'全服水位控制|waterline1'!Y156*10000&amp;","&amp;'全服水位控制|waterline1'!AA156*10000&amp;","&amp;'全服水位控制|waterline1'!AC156*10000&amp;"]"</f>
        <v>[8887,8892,8883,8875]</v>
      </c>
    </row>
    <row r="53" spans="1:9" x14ac:dyDescent="0.25">
      <c r="A53" s="8">
        <v>2</v>
      </c>
      <c r="B53" s="8">
        <f t="shared" si="5"/>
        <v>300000</v>
      </c>
      <c r="C53" s="8">
        <f t="shared" si="4"/>
        <v>600000</v>
      </c>
      <c r="D53" s="8">
        <f t="shared" si="6"/>
        <v>2150000</v>
      </c>
      <c r="E53" s="8">
        <f t="shared" si="7"/>
        <v>2250000</v>
      </c>
      <c r="F53" s="10" t="str">
        <f>"["&amp;'全服水位控制|waterline1'!W157*10000&amp;","&amp;'全服水位控制|waterline1'!Y157*10000&amp;","&amp;'全服水位控制|waterline1'!AA157*10000&amp;","&amp;'全服水位控制|waterline1'!AC157*10000&amp;"]"</f>
        <v>[8860,8866,8856,8849]</v>
      </c>
      <c r="G53" s="8">
        <f t="shared" si="2"/>
        <v>2150000</v>
      </c>
      <c r="H53" s="8">
        <f t="shared" si="3"/>
        <v>2250000</v>
      </c>
      <c r="I53" s="10" t="str">
        <f>"["&amp;'全服水位控制|waterline1'!W157*10000&amp;","&amp;'全服水位控制|waterline1'!Y157*10000&amp;","&amp;'全服水位控制|waterline1'!AA157*10000&amp;","&amp;'全服水位控制|waterline1'!AC157*10000&amp;"]"</f>
        <v>[8860,8866,8856,8849]</v>
      </c>
    </row>
    <row r="54" spans="1:9" x14ac:dyDescent="0.25">
      <c r="A54" s="8">
        <v>2</v>
      </c>
      <c r="B54" s="8">
        <f t="shared" si="5"/>
        <v>300000</v>
      </c>
      <c r="C54" s="8">
        <f t="shared" si="4"/>
        <v>600000</v>
      </c>
      <c r="D54" s="8">
        <f t="shared" si="6"/>
        <v>2250000</v>
      </c>
      <c r="E54" s="8">
        <f t="shared" si="7"/>
        <v>2350000</v>
      </c>
      <c r="F54" s="10" t="str">
        <f>"["&amp;'全服水位控制|waterline1'!W158*10000&amp;","&amp;'全服水位控制|waterline1'!Y158*10000&amp;","&amp;'全服水位控制|waterline1'!AA158*10000&amp;","&amp;'全服水位控制|waterline1'!AC158*10000&amp;"]"</f>
        <v>[8834,8839,8830,8822]</v>
      </c>
      <c r="G54" s="8">
        <f t="shared" si="2"/>
        <v>2250000</v>
      </c>
      <c r="H54" s="8">
        <f t="shared" si="3"/>
        <v>2350000</v>
      </c>
      <c r="I54" s="10" t="str">
        <f>"["&amp;'全服水位控制|waterline1'!W158*10000&amp;","&amp;'全服水位控制|waterline1'!Y158*10000&amp;","&amp;'全服水位控制|waterline1'!AA158*10000&amp;","&amp;'全服水位控制|waterline1'!AC158*10000&amp;"]"</f>
        <v>[8834,8839,8830,8822]</v>
      </c>
    </row>
    <row r="55" spans="1:9" x14ac:dyDescent="0.25">
      <c r="A55" s="8">
        <v>2</v>
      </c>
      <c r="B55" s="8">
        <f t="shared" si="5"/>
        <v>300000</v>
      </c>
      <c r="C55" s="8">
        <f t="shared" si="4"/>
        <v>600000</v>
      </c>
      <c r="D55" s="8">
        <f t="shared" si="6"/>
        <v>2350000</v>
      </c>
      <c r="E55" s="8">
        <f t="shared" si="7"/>
        <v>2450000</v>
      </c>
      <c r="F55" s="10" t="str">
        <f>"["&amp;'全服水位控制|waterline1'!W159*10000&amp;","&amp;'全服水位控制|waterline1'!Y159*10000&amp;","&amp;'全服水位控制|waterline1'!AA159*10000&amp;","&amp;'全服水位控制|waterline1'!AC159*10000&amp;"]"</f>
        <v>[8807,8813,8803,8796]</v>
      </c>
      <c r="G55" s="8">
        <f t="shared" si="2"/>
        <v>2350000</v>
      </c>
      <c r="H55" s="8">
        <f t="shared" si="3"/>
        <v>2450000</v>
      </c>
      <c r="I55" s="10" t="str">
        <f>"["&amp;'全服水位控制|waterline1'!W159*10000&amp;","&amp;'全服水位控制|waterline1'!Y159*10000&amp;","&amp;'全服水位控制|waterline1'!AA159*10000&amp;","&amp;'全服水位控制|waterline1'!AC159*10000&amp;"]"</f>
        <v>[8807,8813,8803,8796]</v>
      </c>
    </row>
    <row r="56" spans="1:9" x14ac:dyDescent="0.25">
      <c r="A56" s="8">
        <v>2</v>
      </c>
      <c r="B56" s="9">
        <f t="shared" si="5"/>
        <v>300000</v>
      </c>
      <c r="C56" s="9">
        <f t="shared" si="4"/>
        <v>600000</v>
      </c>
      <c r="D56" s="8">
        <f t="shared" si="6"/>
        <v>2450000</v>
      </c>
      <c r="E56" s="8">
        <f t="shared" si="7"/>
        <v>0</v>
      </c>
      <c r="F56" s="10" t="str">
        <f>"["&amp;'全服水位控制|waterline1'!W160*10000&amp;","&amp;'全服水位控制|waterline1'!Y160*10000&amp;","&amp;'全服水位控制|waterline1'!AA160*10000&amp;","&amp;'全服水位控制|waterline1'!AC160*10000&amp;"]"</f>
        <v>[8727,8733,8723,8716]</v>
      </c>
      <c r="G56" s="8">
        <f t="shared" si="2"/>
        <v>2450000</v>
      </c>
      <c r="H56" s="8">
        <f t="shared" si="3"/>
        <v>0</v>
      </c>
      <c r="I56" s="10" t="str">
        <f>"["&amp;'全服水位控制|waterline1'!W160*10000&amp;","&amp;'全服水位控制|waterline1'!Y160*10000&amp;","&amp;'全服水位控制|waterline1'!AA160*10000&amp;","&amp;'全服水位控制|waterline1'!AC160*10000&amp;"]"</f>
        <v>[8727,8733,8723,8716]</v>
      </c>
    </row>
    <row r="57" spans="1:9" x14ac:dyDescent="0.25">
      <c r="A57" s="8">
        <v>2</v>
      </c>
      <c r="B57" s="9">
        <v>600000</v>
      </c>
      <c r="C57" s="8">
        <f t="shared" si="4"/>
        <v>900000</v>
      </c>
      <c r="D57" s="8">
        <f t="shared" si="6"/>
        <v>0</v>
      </c>
      <c r="E57" s="8">
        <f t="shared" si="7"/>
        <v>50000</v>
      </c>
      <c r="F57" s="10" t="str">
        <f>"["&amp;'全服水位控制|waterline1'!W161*10000&amp;","&amp;'全服水位控制|waterline1'!Y161*10000&amp;","&amp;'全服水位控制|waterline1'!AA161*10000&amp;","&amp;'全服水位控制|waterline1'!AC161*10000&amp;"]"</f>
        <v>[8940,8946,8936,8929]</v>
      </c>
      <c r="G57" s="8">
        <f t="shared" si="2"/>
        <v>0</v>
      </c>
      <c r="H57" s="8">
        <f t="shared" si="3"/>
        <v>50000</v>
      </c>
      <c r="I57" s="10" t="str">
        <f>"["&amp;'全服水位控制|waterline1'!W161*10000&amp;","&amp;'全服水位控制|waterline1'!Y161*10000&amp;","&amp;'全服水位控制|waterline1'!AA161*10000&amp;","&amp;'全服水位控制|waterline1'!AC161*10000&amp;"]"</f>
        <v>[8940,8946,8936,8929]</v>
      </c>
    </row>
    <row r="58" spans="1:9" x14ac:dyDescent="0.25">
      <c r="A58" s="8">
        <v>2</v>
      </c>
      <c r="B58" s="8">
        <f t="shared" ref="B58:B82" si="8">B57</f>
        <v>600000</v>
      </c>
      <c r="C58" s="8">
        <f t="shared" si="4"/>
        <v>900000</v>
      </c>
      <c r="D58" s="8">
        <f t="shared" si="6"/>
        <v>50000</v>
      </c>
      <c r="E58" s="8">
        <f t="shared" si="7"/>
        <v>150000</v>
      </c>
      <c r="F58" s="10" t="str">
        <f>"["&amp;'全服水位控制|waterline1'!W162*10000&amp;","&amp;'全服水位控制|waterline1'!Y162*10000&amp;","&amp;'全服水位控制|waterline1'!AA162*10000&amp;","&amp;'全服水位控制|waterline1'!AC162*10000&amp;"]"</f>
        <v>[8913,8919,8910,8902]</v>
      </c>
      <c r="G58" s="8">
        <f t="shared" si="2"/>
        <v>50000</v>
      </c>
      <c r="H58" s="8">
        <f t="shared" si="3"/>
        <v>150000</v>
      </c>
      <c r="I58" s="10" t="str">
        <f>"["&amp;'全服水位控制|waterline1'!W162*10000&amp;","&amp;'全服水位控制|waterline1'!Y162*10000&amp;","&amp;'全服水位控制|waterline1'!AA162*10000&amp;","&amp;'全服水位控制|waterline1'!AC162*10000&amp;"]"</f>
        <v>[8913,8919,8910,8902]</v>
      </c>
    </row>
    <row r="59" spans="1:9" x14ac:dyDescent="0.25">
      <c r="A59" s="8">
        <v>2</v>
      </c>
      <c r="B59" s="8">
        <f t="shared" si="8"/>
        <v>600000</v>
      </c>
      <c r="C59" s="8">
        <f t="shared" si="4"/>
        <v>900000</v>
      </c>
      <c r="D59" s="8">
        <f t="shared" si="6"/>
        <v>150000</v>
      </c>
      <c r="E59" s="8">
        <f t="shared" si="7"/>
        <v>250000</v>
      </c>
      <c r="F59" s="10" t="str">
        <f>"["&amp;'全服水位控制|waterline1'!W163*10000&amp;","&amp;'全服水位控制|waterline1'!Y163*10000&amp;","&amp;'全服水位控制|waterline1'!AA163*10000&amp;","&amp;'全服水位控制|waterline1'!AC163*10000&amp;"]"</f>
        <v>[8887,8892,8883,8875]</v>
      </c>
      <c r="G59" s="8">
        <f t="shared" si="2"/>
        <v>150000</v>
      </c>
      <c r="H59" s="8">
        <f t="shared" si="3"/>
        <v>250000</v>
      </c>
      <c r="I59" s="10" t="str">
        <f>"["&amp;'全服水位控制|waterline1'!W163*10000&amp;","&amp;'全服水位控制|waterline1'!Y163*10000&amp;","&amp;'全服水位控制|waterline1'!AA163*10000&amp;","&amp;'全服水位控制|waterline1'!AC163*10000&amp;"]"</f>
        <v>[8887,8892,8883,8875]</v>
      </c>
    </row>
    <row r="60" spans="1:9" x14ac:dyDescent="0.25">
      <c r="A60" s="8">
        <v>2</v>
      </c>
      <c r="B60" s="8">
        <f t="shared" si="8"/>
        <v>600000</v>
      </c>
      <c r="C60" s="8">
        <f t="shared" si="4"/>
        <v>900000</v>
      </c>
      <c r="D60" s="8">
        <f t="shared" si="6"/>
        <v>250000</v>
      </c>
      <c r="E60" s="8">
        <f t="shared" si="7"/>
        <v>350000</v>
      </c>
      <c r="F60" s="10" t="str">
        <f>"["&amp;'全服水位控制|waterline1'!W164*10000&amp;","&amp;'全服水位控制|waterline1'!Y164*10000&amp;","&amp;'全服水位控制|waterline1'!AA164*10000&amp;","&amp;'全服水位控制|waterline1'!AC164*10000&amp;"]"</f>
        <v>[8860,8866,8856,8849]</v>
      </c>
      <c r="G60" s="8">
        <f t="shared" si="2"/>
        <v>250000</v>
      </c>
      <c r="H60" s="8">
        <f t="shared" si="3"/>
        <v>350000</v>
      </c>
      <c r="I60" s="10" t="str">
        <f>"["&amp;'全服水位控制|waterline1'!W164*10000&amp;","&amp;'全服水位控制|waterline1'!Y164*10000&amp;","&amp;'全服水位控制|waterline1'!AA164*10000&amp;","&amp;'全服水位控制|waterline1'!AC164*10000&amp;"]"</f>
        <v>[8860,8866,8856,8849]</v>
      </c>
    </row>
    <row r="61" spans="1:9" x14ac:dyDescent="0.25">
      <c r="A61" s="8">
        <v>2</v>
      </c>
      <c r="B61" s="8">
        <f t="shared" si="8"/>
        <v>600000</v>
      </c>
      <c r="C61" s="8">
        <f t="shared" si="4"/>
        <v>900000</v>
      </c>
      <c r="D61" s="8">
        <f t="shared" si="6"/>
        <v>350000</v>
      </c>
      <c r="E61" s="8">
        <f t="shared" si="7"/>
        <v>450000</v>
      </c>
      <c r="F61" s="10" t="str">
        <f>"["&amp;'全服水位控制|waterline1'!W165*10000&amp;","&amp;'全服水位控制|waterline1'!Y165*10000&amp;","&amp;'全服水位控制|waterline1'!AA165*10000&amp;","&amp;'全服水位控制|waterline1'!AC165*10000&amp;"]"</f>
        <v>[8834,8839,8830,8822]</v>
      </c>
      <c r="G61" s="8">
        <f t="shared" si="2"/>
        <v>350000</v>
      </c>
      <c r="H61" s="8">
        <f t="shared" si="3"/>
        <v>450000</v>
      </c>
      <c r="I61" s="10" t="str">
        <f>"["&amp;'全服水位控制|waterline1'!W165*10000&amp;","&amp;'全服水位控制|waterline1'!Y165*10000&amp;","&amp;'全服水位控制|waterline1'!AA165*10000&amp;","&amp;'全服水位控制|waterline1'!AC165*10000&amp;"]"</f>
        <v>[8834,8839,8830,8822]</v>
      </c>
    </row>
    <row r="62" spans="1:9" x14ac:dyDescent="0.25">
      <c r="A62" s="8">
        <v>2</v>
      </c>
      <c r="B62" s="8">
        <f t="shared" si="8"/>
        <v>600000</v>
      </c>
      <c r="C62" s="8">
        <f t="shared" si="4"/>
        <v>900000</v>
      </c>
      <c r="D62" s="8">
        <f t="shared" si="6"/>
        <v>450000</v>
      </c>
      <c r="E62" s="8">
        <f t="shared" si="7"/>
        <v>550000</v>
      </c>
      <c r="F62" s="10" t="str">
        <f>"["&amp;'全服水位控制|waterline1'!W166*10000&amp;","&amp;'全服水位控制|waterline1'!Y166*10000&amp;","&amp;'全服水位控制|waterline1'!AA166*10000&amp;","&amp;'全服水位控制|waterline1'!AC166*10000&amp;"]"</f>
        <v>[8807,8813,8803,8796]</v>
      </c>
      <c r="G62" s="8">
        <f t="shared" si="2"/>
        <v>450000</v>
      </c>
      <c r="H62" s="8">
        <f t="shared" si="3"/>
        <v>550000</v>
      </c>
      <c r="I62" s="10" t="str">
        <f>"["&amp;'全服水位控制|waterline1'!W166*10000&amp;","&amp;'全服水位控制|waterline1'!Y166*10000&amp;","&amp;'全服水位控制|waterline1'!AA166*10000&amp;","&amp;'全服水位控制|waterline1'!AC166*10000&amp;"]"</f>
        <v>[8807,8813,8803,8796]</v>
      </c>
    </row>
    <row r="63" spans="1:9" x14ac:dyDescent="0.25">
      <c r="A63" s="8">
        <v>2</v>
      </c>
      <c r="B63" s="8">
        <f t="shared" si="8"/>
        <v>600000</v>
      </c>
      <c r="C63" s="8">
        <f t="shared" si="4"/>
        <v>900000</v>
      </c>
      <c r="D63" s="8">
        <f t="shared" si="6"/>
        <v>550000</v>
      </c>
      <c r="E63" s="8">
        <f t="shared" si="7"/>
        <v>650000</v>
      </c>
      <c r="F63" s="10" t="str">
        <f>"["&amp;'全服水位控制|waterline1'!W167*10000&amp;","&amp;'全服水位控制|waterline1'!Y167*10000&amp;","&amp;'全服水位控制|waterline1'!AA167*10000&amp;","&amp;'全服水位控制|waterline1'!AC167*10000&amp;"]"</f>
        <v>[8780,8786,8777,8769]</v>
      </c>
      <c r="G63" s="8">
        <f t="shared" si="2"/>
        <v>550000</v>
      </c>
      <c r="H63" s="8">
        <f t="shared" si="3"/>
        <v>650000</v>
      </c>
      <c r="I63" s="10" t="str">
        <f>"["&amp;'全服水位控制|waterline1'!W167*10000&amp;","&amp;'全服水位控制|waterline1'!Y167*10000&amp;","&amp;'全服水位控制|waterline1'!AA167*10000&amp;","&amp;'全服水位控制|waterline1'!AC167*10000&amp;"]"</f>
        <v>[8780,8786,8777,8769]</v>
      </c>
    </row>
    <row r="64" spans="1:9" x14ac:dyDescent="0.25">
      <c r="A64" s="8">
        <v>2</v>
      </c>
      <c r="B64" s="8">
        <f t="shared" si="8"/>
        <v>600000</v>
      </c>
      <c r="C64" s="8">
        <f t="shared" si="4"/>
        <v>900000</v>
      </c>
      <c r="D64" s="8">
        <f t="shared" si="6"/>
        <v>650000</v>
      </c>
      <c r="E64" s="8">
        <f t="shared" si="7"/>
        <v>750000</v>
      </c>
      <c r="F64" s="10" t="str">
        <f>"["&amp;'全服水位控制|waterline1'!W168*10000&amp;","&amp;'全服水位控制|waterline1'!Y168*10000&amp;","&amp;'全服水位控制|waterline1'!AA168*10000&amp;","&amp;'全服水位控制|waterline1'!AC168*10000&amp;"]"</f>
        <v>[8754,8759,8750,8743]</v>
      </c>
      <c r="G64" s="8">
        <f t="shared" si="2"/>
        <v>650000</v>
      </c>
      <c r="H64" s="8">
        <f t="shared" si="3"/>
        <v>750000</v>
      </c>
      <c r="I64" s="10" t="str">
        <f>"["&amp;'全服水位控制|waterline1'!W168*10000&amp;","&amp;'全服水位控制|waterline1'!Y168*10000&amp;","&amp;'全服水位控制|waterline1'!AA168*10000&amp;","&amp;'全服水位控制|waterline1'!AC168*10000&amp;"]"</f>
        <v>[8754,8759,8750,8743]</v>
      </c>
    </row>
    <row r="65" spans="1:9" x14ac:dyDescent="0.25">
      <c r="A65" s="8">
        <v>2</v>
      </c>
      <c r="B65" s="8">
        <f t="shared" si="8"/>
        <v>600000</v>
      </c>
      <c r="C65" s="8">
        <f t="shared" si="4"/>
        <v>900000</v>
      </c>
      <c r="D65" s="8">
        <f t="shared" si="6"/>
        <v>750000</v>
      </c>
      <c r="E65" s="8">
        <f t="shared" si="7"/>
        <v>850000</v>
      </c>
      <c r="F65" s="10" t="str">
        <f>"["&amp;'全服水位控制|waterline1'!W169*10000&amp;","&amp;'全服水位控制|waterline1'!Y169*10000&amp;","&amp;'全服水位控制|waterline1'!AA169*10000&amp;","&amp;'全服水位控制|waterline1'!AC169*10000&amp;"]"</f>
        <v>[8727,8733,8723,8716]</v>
      </c>
      <c r="G65" s="8">
        <f t="shared" si="2"/>
        <v>750000</v>
      </c>
      <c r="H65" s="8">
        <f t="shared" si="3"/>
        <v>850000</v>
      </c>
      <c r="I65" s="10" t="str">
        <f>"["&amp;'全服水位控制|waterline1'!W169*10000&amp;","&amp;'全服水位控制|waterline1'!Y169*10000&amp;","&amp;'全服水位控制|waterline1'!AA169*10000&amp;","&amp;'全服水位控制|waterline1'!AC169*10000&amp;"]"</f>
        <v>[8727,8733,8723,8716]</v>
      </c>
    </row>
    <row r="66" spans="1:9" x14ac:dyDescent="0.25">
      <c r="A66" s="8">
        <v>2</v>
      </c>
      <c r="B66" s="8">
        <f t="shared" si="8"/>
        <v>600000</v>
      </c>
      <c r="C66" s="8">
        <f t="shared" si="4"/>
        <v>900000</v>
      </c>
      <c r="D66" s="8">
        <f t="shared" si="6"/>
        <v>850000</v>
      </c>
      <c r="E66" s="8">
        <f t="shared" si="7"/>
        <v>950000</v>
      </c>
      <c r="F66" s="10" t="str">
        <f>"["&amp;'全服水位控制|waterline1'!W170*10000&amp;","&amp;'全服水位控制|waterline1'!Y170*10000&amp;","&amp;'全服水位控制|waterline1'!AA170*10000&amp;","&amp;'全服水位控制|waterline1'!AC170*10000&amp;"]"</f>
        <v>[8701,8706,8697,8689]</v>
      </c>
      <c r="G66" s="8">
        <f t="shared" si="2"/>
        <v>850000</v>
      </c>
      <c r="H66" s="8">
        <f t="shared" si="3"/>
        <v>950000</v>
      </c>
      <c r="I66" s="10" t="str">
        <f>"["&amp;'全服水位控制|waterline1'!W170*10000&amp;","&amp;'全服水位控制|waterline1'!Y170*10000&amp;","&amp;'全服水位控制|waterline1'!AA170*10000&amp;","&amp;'全服水位控制|waterline1'!AC170*10000&amp;"]"</f>
        <v>[8701,8706,8697,8689]</v>
      </c>
    </row>
    <row r="67" spans="1:9" x14ac:dyDescent="0.25">
      <c r="A67" s="8">
        <v>2</v>
      </c>
      <c r="B67" s="8">
        <f t="shared" si="8"/>
        <v>600000</v>
      </c>
      <c r="C67" s="8">
        <f t="shared" si="4"/>
        <v>900000</v>
      </c>
      <c r="D67" s="8">
        <f t="shared" si="6"/>
        <v>950000</v>
      </c>
      <c r="E67" s="8">
        <f t="shared" si="7"/>
        <v>1050000</v>
      </c>
      <c r="F67" s="10" t="str">
        <f>"["&amp;'全服水位控制|waterline1'!W171*10000&amp;","&amp;'全服水位控制|waterline1'!Y171*10000&amp;","&amp;'全服水位控制|waterline1'!AA171*10000&amp;","&amp;'全服水位控制|waterline1'!AC171*10000&amp;"]"</f>
        <v>[8674,8679,8670,8663]</v>
      </c>
      <c r="G67" s="8">
        <f t="shared" si="2"/>
        <v>950000</v>
      </c>
      <c r="H67" s="8">
        <f t="shared" si="3"/>
        <v>1050000</v>
      </c>
      <c r="I67" s="10" t="str">
        <f>"["&amp;'全服水位控制|waterline1'!W171*10000&amp;","&amp;'全服水位控制|waterline1'!Y171*10000&amp;","&amp;'全服水位控制|waterline1'!AA171*10000&amp;","&amp;'全服水位控制|waterline1'!AC171*10000&amp;"]"</f>
        <v>[8674,8679,8670,8663]</v>
      </c>
    </row>
    <row r="68" spans="1:9" x14ac:dyDescent="0.25">
      <c r="A68" s="8">
        <v>2</v>
      </c>
      <c r="B68" s="8">
        <f t="shared" si="8"/>
        <v>600000</v>
      </c>
      <c r="C68" s="8">
        <f t="shared" si="4"/>
        <v>900000</v>
      </c>
      <c r="D68" s="8">
        <f t="shared" si="6"/>
        <v>1050000</v>
      </c>
      <c r="E68" s="8">
        <f t="shared" si="7"/>
        <v>1150000</v>
      </c>
      <c r="F68" s="10" t="str">
        <f>"["&amp;'全服水位控制|waterline1'!W172*10000&amp;","&amp;'全服水位控制|waterline1'!Y172*10000&amp;","&amp;'全服水位控制|waterline1'!AA172*10000&amp;","&amp;'全服水位控制|waterline1'!AC172*10000&amp;"]"</f>
        <v>[8647,8653,8644,8636]</v>
      </c>
      <c r="G68" s="8">
        <f t="shared" si="2"/>
        <v>1050000</v>
      </c>
      <c r="H68" s="8">
        <f t="shared" si="3"/>
        <v>1150000</v>
      </c>
      <c r="I68" s="10" t="str">
        <f>"["&amp;'全服水位控制|waterline1'!W172*10000&amp;","&amp;'全服水位控制|waterline1'!Y172*10000&amp;","&amp;'全服水位控制|waterline1'!AA172*10000&amp;","&amp;'全服水位控制|waterline1'!AC172*10000&amp;"]"</f>
        <v>[8647,8653,8644,8636]</v>
      </c>
    </row>
    <row r="69" spans="1:9" x14ac:dyDescent="0.25">
      <c r="A69" s="8">
        <v>2</v>
      </c>
      <c r="B69" s="8">
        <f t="shared" si="8"/>
        <v>600000</v>
      </c>
      <c r="C69" s="8">
        <f t="shared" si="4"/>
        <v>900000</v>
      </c>
      <c r="D69" s="8">
        <f t="shared" si="6"/>
        <v>1150000</v>
      </c>
      <c r="E69" s="8">
        <f t="shared" si="7"/>
        <v>1250000</v>
      </c>
      <c r="F69" s="10" t="str">
        <f>"["&amp;'全服水位控制|waterline1'!W173*10000&amp;","&amp;'全服水位控制|waterline1'!Y173*10000&amp;","&amp;'全服水位控制|waterline1'!AA173*10000&amp;","&amp;'全服水位控制|waterline1'!AC173*10000&amp;"]"</f>
        <v>[8621,8626,8617,8610]</v>
      </c>
      <c r="G69" s="8">
        <f t="shared" si="2"/>
        <v>1150000</v>
      </c>
      <c r="H69" s="8">
        <f t="shared" si="3"/>
        <v>1250000</v>
      </c>
      <c r="I69" s="10" t="str">
        <f>"["&amp;'全服水位控制|waterline1'!W173*10000&amp;","&amp;'全服水位控制|waterline1'!Y173*10000&amp;","&amp;'全服水位控制|waterline1'!AA173*10000&amp;","&amp;'全服水位控制|waterline1'!AC173*10000&amp;"]"</f>
        <v>[8621,8626,8617,8610]</v>
      </c>
    </row>
    <row r="70" spans="1:9" x14ac:dyDescent="0.25">
      <c r="A70" s="8">
        <v>2</v>
      </c>
      <c r="B70" s="8">
        <f t="shared" si="8"/>
        <v>600000</v>
      </c>
      <c r="C70" s="8">
        <f t="shared" si="4"/>
        <v>900000</v>
      </c>
      <c r="D70" s="8">
        <f t="shared" si="6"/>
        <v>1250000</v>
      </c>
      <c r="E70" s="8">
        <f t="shared" si="7"/>
        <v>1350000</v>
      </c>
      <c r="F70" s="10" t="str">
        <f>"["&amp;'全服水位控制|waterline1'!W174*10000&amp;","&amp;'全服水位控制|waterline1'!Y174*10000&amp;","&amp;'全服水位控制|waterline1'!AA174*10000&amp;","&amp;'全服水位控制|waterline1'!AC174*10000&amp;"]"</f>
        <v>[8594,8600,8590,8583]</v>
      </c>
      <c r="G70" s="8">
        <f t="shared" ref="G70:G108" si="9">D70</f>
        <v>1250000</v>
      </c>
      <c r="H70" s="8">
        <f t="shared" ref="H70:H108" si="10">E70</f>
        <v>1350000</v>
      </c>
      <c r="I70" s="10" t="str">
        <f>"["&amp;'全服水位控制|waterline1'!W174*10000&amp;","&amp;'全服水位控制|waterline1'!Y174*10000&amp;","&amp;'全服水位控制|waterline1'!AA174*10000&amp;","&amp;'全服水位控制|waterline1'!AC174*10000&amp;"]"</f>
        <v>[8594,8600,8590,8583]</v>
      </c>
    </row>
    <row r="71" spans="1:9" x14ac:dyDescent="0.25">
      <c r="A71" s="8">
        <v>2</v>
      </c>
      <c r="B71" s="8">
        <f t="shared" si="8"/>
        <v>600000</v>
      </c>
      <c r="C71" s="8">
        <f t="shared" si="4"/>
        <v>900000</v>
      </c>
      <c r="D71" s="8">
        <f t="shared" si="6"/>
        <v>1350000</v>
      </c>
      <c r="E71" s="8">
        <f t="shared" si="7"/>
        <v>1450000</v>
      </c>
      <c r="F71" s="10" t="str">
        <f>"["&amp;'全服水位控制|waterline1'!W175*10000&amp;","&amp;'全服水位控制|waterline1'!Y175*10000&amp;","&amp;'全服水位控制|waterline1'!AA175*10000&amp;","&amp;'全服水位控制|waterline1'!AC175*10000&amp;"]"</f>
        <v>[8567,8573,8564,8557]</v>
      </c>
      <c r="G71" s="8">
        <f t="shared" si="9"/>
        <v>1350000</v>
      </c>
      <c r="H71" s="8">
        <f t="shared" si="10"/>
        <v>1450000</v>
      </c>
      <c r="I71" s="10" t="str">
        <f>"["&amp;'全服水位控制|waterline1'!W175*10000&amp;","&amp;'全服水位控制|waterline1'!Y175*10000&amp;","&amp;'全服水位控制|waterline1'!AA175*10000&amp;","&amp;'全服水位控制|waterline1'!AC175*10000&amp;"]"</f>
        <v>[8567,8573,8564,8557]</v>
      </c>
    </row>
    <row r="72" spans="1:9" x14ac:dyDescent="0.25">
      <c r="A72" s="8">
        <v>2</v>
      </c>
      <c r="B72" s="8">
        <f t="shared" si="8"/>
        <v>600000</v>
      </c>
      <c r="C72" s="8">
        <f t="shared" si="4"/>
        <v>900000</v>
      </c>
      <c r="D72" s="8">
        <f t="shared" si="6"/>
        <v>1450000</v>
      </c>
      <c r="E72" s="8">
        <f t="shared" si="7"/>
        <v>1550000</v>
      </c>
      <c r="F72" s="10" t="str">
        <f>"["&amp;'全服水位控制|waterline1'!W176*10000&amp;","&amp;'全服水位控制|waterline1'!Y176*10000&amp;","&amp;'全服水位控制|waterline1'!AA176*10000&amp;","&amp;'全服水位控制|waterline1'!AC176*10000&amp;"]"</f>
        <v>[8541,8546,8537,8530]</v>
      </c>
      <c r="G72" s="8">
        <f t="shared" si="9"/>
        <v>1450000</v>
      </c>
      <c r="H72" s="8">
        <f t="shared" si="10"/>
        <v>1550000</v>
      </c>
      <c r="I72" s="10" t="str">
        <f>"["&amp;'全服水位控制|waterline1'!W176*10000&amp;","&amp;'全服水位控制|waterline1'!Y176*10000&amp;","&amp;'全服水位控制|waterline1'!AA176*10000&amp;","&amp;'全服水位控制|waterline1'!AC176*10000&amp;"]"</f>
        <v>[8541,8546,8537,8530]</v>
      </c>
    </row>
    <row r="73" spans="1:9" x14ac:dyDescent="0.25">
      <c r="A73" s="8">
        <v>2</v>
      </c>
      <c r="B73" s="8">
        <f t="shared" si="8"/>
        <v>600000</v>
      </c>
      <c r="C73" s="8">
        <f t="shared" si="4"/>
        <v>900000</v>
      </c>
      <c r="D73" s="8">
        <f t="shared" si="6"/>
        <v>1550000</v>
      </c>
      <c r="E73" s="8">
        <f t="shared" si="7"/>
        <v>1650000</v>
      </c>
      <c r="F73" s="10" t="str">
        <f>"["&amp;'全服水位控制|waterline1'!W177*10000&amp;","&amp;'全服水位控制|waterline1'!Y177*10000&amp;","&amp;'全服水位控制|waterline1'!AA177*10000&amp;","&amp;'全服水位控制|waterline1'!AC177*10000&amp;"]"</f>
        <v>[8514,8520,8511,8503]</v>
      </c>
      <c r="G73" s="8">
        <f t="shared" si="9"/>
        <v>1550000</v>
      </c>
      <c r="H73" s="8">
        <f t="shared" si="10"/>
        <v>1650000</v>
      </c>
      <c r="I73" s="10" t="str">
        <f>"["&amp;'全服水位控制|waterline1'!W177*10000&amp;","&amp;'全服水位控制|waterline1'!Y177*10000&amp;","&amp;'全服水位控制|waterline1'!AA177*10000&amp;","&amp;'全服水位控制|waterline1'!AC177*10000&amp;"]"</f>
        <v>[8514,8520,8511,8503]</v>
      </c>
    </row>
    <row r="74" spans="1:9" x14ac:dyDescent="0.25">
      <c r="A74" s="8">
        <v>2</v>
      </c>
      <c r="B74" s="8">
        <f t="shared" si="8"/>
        <v>600000</v>
      </c>
      <c r="C74" s="8">
        <f t="shared" si="4"/>
        <v>900000</v>
      </c>
      <c r="D74" s="8">
        <f t="shared" si="6"/>
        <v>1650000</v>
      </c>
      <c r="E74" s="8">
        <f t="shared" si="7"/>
        <v>1750000</v>
      </c>
      <c r="F74" s="10" t="str">
        <f>"["&amp;'全服水位控制|waterline1'!W178*10000&amp;","&amp;'全服水位控制|waterline1'!Y178*10000&amp;","&amp;'全服水位控制|waterline1'!AA178*10000&amp;","&amp;'全服水位控制|waterline1'!AC178*10000&amp;"]"</f>
        <v>[8488,8493,8484,8477]</v>
      </c>
      <c r="G74" s="8">
        <f t="shared" si="9"/>
        <v>1650000</v>
      </c>
      <c r="H74" s="8">
        <f t="shared" si="10"/>
        <v>1750000</v>
      </c>
      <c r="I74" s="10" t="str">
        <f>"["&amp;'全服水位控制|waterline1'!W178*10000&amp;","&amp;'全服水位控制|waterline1'!Y178*10000&amp;","&amp;'全服水位控制|waterline1'!AA178*10000&amp;","&amp;'全服水位控制|waterline1'!AC178*10000&amp;"]"</f>
        <v>[8488,8493,8484,8477]</v>
      </c>
    </row>
    <row r="75" spans="1:9" x14ac:dyDescent="0.25">
      <c r="A75" s="8">
        <v>2</v>
      </c>
      <c r="B75" s="8">
        <f t="shared" si="8"/>
        <v>600000</v>
      </c>
      <c r="C75" s="8">
        <f t="shared" si="4"/>
        <v>900000</v>
      </c>
      <c r="D75" s="8">
        <f t="shared" si="6"/>
        <v>1750000</v>
      </c>
      <c r="E75" s="8">
        <f t="shared" si="7"/>
        <v>1850000</v>
      </c>
      <c r="F75" s="10" t="str">
        <f>"["&amp;'全服水位控制|waterline1'!W179*10000&amp;","&amp;'全服水位控制|waterline1'!Y179*10000&amp;","&amp;'全服水位控制|waterline1'!AA179*10000&amp;","&amp;'全服水位控制|waterline1'!AC179*10000&amp;"]"</f>
        <v>[8461,8466,8457,8450]</v>
      </c>
      <c r="G75" s="8">
        <f t="shared" si="9"/>
        <v>1750000</v>
      </c>
      <c r="H75" s="8">
        <f t="shared" si="10"/>
        <v>1850000</v>
      </c>
      <c r="I75" s="10" t="str">
        <f>"["&amp;'全服水位控制|waterline1'!W179*10000&amp;","&amp;'全服水位控制|waterline1'!Y179*10000&amp;","&amp;'全服水位控制|waterline1'!AA179*10000&amp;","&amp;'全服水位控制|waterline1'!AC179*10000&amp;"]"</f>
        <v>[8461,8466,8457,8450]</v>
      </c>
    </row>
    <row r="76" spans="1:9" x14ac:dyDescent="0.25">
      <c r="A76" s="8">
        <v>2</v>
      </c>
      <c r="B76" s="8">
        <f t="shared" si="8"/>
        <v>600000</v>
      </c>
      <c r="C76" s="8">
        <f t="shared" si="4"/>
        <v>900000</v>
      </c>
      <c r="D76" s="8">
        <f t="shared" si="6"/>
        <v>1850000</v>
      </c>
      <c r="E76" s="8">
        <f t="shared" si="7"/>
        <v>1950000</v>
      </c>
      <c r="F76" s="10" t="str">
        <f>"["&amp;'全服水位控制|waterline1'!W180*10000&amp;","&amp;'全服水位控制|waterline1'!Y180*10000&amp;","&amp;'全服水位控制|waterline1'!AA180*10000&amp;","&amp;'全服水位控制|waterline1'!AC180*10000&amp;"]"</f>
        <v>[8434,8440,8431,8424]</v>
      </c>
      <c r="G76" s="8">
        <f t="shared" si="9"/>
        <v>1850000</v>
      </c>
      <c r="H76" s="8">
        <f t="shared" si="10"/>
        <v>1950000</v>
      </c>
      <c r="I76" s="10" t="str">
        <f>"["&amp;'全服水位控制|waterline1'!W180*10000&amp;","&amp;'全服水位控制|waterline1'!Y180*10000&amp;","&amp;'全服水位控制|waterline1'!AA180*10000&amp;","&amp;'全服水位控制|waterline1'!AC180*10000&amp;"]"</f>
        <v>[8434,8440,8431,8424]</v>
      </c>
    </row>
    <row r="77" spans="1:9" x14ac:dyDescent="0.25">
      <c r="A77" s="8">
        <v>2</v>
      </c>
      <c r="B77" s="8">
        <f t="shared" si="8"/>
        <v>600000</v>
      </c>
      <c r="C77" s="8">
        <f t="shared" si="4"/>
        <v>900000</v>
      </c>
      <c r="D77" s="8">
        <f t="shared" si="6"/>
        <v>1950000</v>
      </c>
      <c r="E77" s="8">
        <f t="shared" si="7"/>
        <v>2050000</v>
      </c>
      <c r="F77" s="10" t="str">
        <f>"["&amp;'全服水位控制|waterline1'!W181*10000&amp;","&amp;'全服水位控制|waterline1'!Y181*10000&amp;","&amp;'全服水位控制|waterline1'!AA181*10000&amp;","&amp;'全服水位控制|waterline1'!AC181*10000&amp;"]"</f>
        <v>[8408,8413,8404,8397]</v>
      </c>
      <c r="G77" s="8">
        <f t="shared" si="9"/>
        <v>1950000</v>
      </c>
      <c r="H77" s="8">
        <f t="shared" si="10"/>
        <v>2050000</v>
      </c>
      <c r="I77" s="10" t="str">
        <f>"["&amp;'全服水位控制|waterline1'!W181*10000&amp;","&amp;'全服水位控制|waterline1'!Y181*10000&amp;","&amp;'全服水位控制|waterline1'!AA181*10000&amp;","&amp;'全服水位控制|waterline1'!AC181*10000&amp;"]"</f>
        <v>[8408,8413,8404,8397]</v>
      </c>
    </row>
    <row r="78" spans="1:9" x14ac:dyDescent="0.25">
      <c r="A78" s="8">
        <v>2</v>
      </c>
      <c r="B78" s="8">
        <f t="shared" si="8"/>
        <v>600000</v>
      </c>
      <c r="C78" s="8">
        <f t="shared" si="4"/>
        <v>900000</v>
      </c>
      <c r="D78" s="8">
        <f t="shared" si="6"/>
        <v>2050000</v>
      </c>
      <c r="E78" s="8">
        <f t="shared" si="7"/>
        <v>2150000</v>
      </c>
      <c r="F78" s="10" t="str">
        <f>"["&amp;'全服水位控制|waterline1'!W182*10000&amp;","&amp;'全服水位控制|waterline1'!Y182*10000&amp;","&amp;'全服水位控制|waterline1'!AA182*10000&amp;","&amp;'全服水位控制|waterline1'!AC182*10000&amp;"]"</f>
        <v>[8381,8387,8378,8371]</v>
      </c>
      <c r="G78" s="8">
        <f t="shared" si="9"/>
        <v>2050000</v>
      </c>
      <c r="H78" s="8">
        <f t="shared" si="10"/>
        <v>2150000</v>
      </c>
      <c r="I78" s="10" t="str">
        <f>"["&amp;'全服水位控制|waterline1'!W182*10000&amp;","&amp;'全服水位控制|waterline1'!Y182*10000&amp;","&amp;'全服水位控制|waterline1'!AA182*10000&amp;","&amp;'全服水位控制|waterline1'!AC182*10000&amp;"]"</f>
        <v>[8381,8387,8378,8371]</v>
      </c>
    </row>
    <row r="79" spans="1:9" x14ac:dyDescent="0.25">
      <c r="A79" s="8">
        <v>2</v>
      </c>
      <c r="B79" s="8">
        <f t="shared" si="8"/>
        <v>600000</v>
      </c>
      <c r="C79" s="8">
        <f t="shared" si="4"/>
        <v>900000</v>
      </c>
      <c r="D79" s="8">
        <f t="shared" si="6"/>
        <v>2150000</v>
      </c>
      <c r="E79" s="8">
        <f t="shared" si="7"/>
        <v>2250000</v>
      </c>
      <c r="F79" s="10" t="str">
        <f>"["&amp;'全服水位控制|waterline1'!W183*10000&amp;","&amp;'全服水位控制|waterline1'!Y183*10000&amp;","&amp;'全服水位控制|waterline1'!AA183*10000&amp;","&amp;'全服水位控制|waterline1'!AC183*10000&amp;"]"</f>
        <v>[8355,8360,8351,8344]</v>
      </c>
      <c r="G79" s="8">
        <f t="shared" si="9"/>
        <v>2150000</v>
      </c>
      <c r="H79" s="8">
        <f t="shared" si="10"/>
        <v>2250000</v>
      </c>
      <c r="I79" s="10" t="str">
        <f>"["&amp;'全服水位控制|waterline1'!W183*10000&amp;","&amp;'全服水位控制|waterline1'!Y183*10000&amp;","&amp;'全服水位控制|waterline1'!AA183*10000&amp;","&amp;'全服水位控制|waterline1'!AC183*10000&amp;"]"</f>
        <v>[8355,8360,8351,8344]</v>
      </c>
    </row>
    <row r="80" spans="1:9" x14ac:dyDescent="0.25">
      <c r="A80" s="8">
        <v>2</v>
      </c>
      <c r="B80" s="8">
        <f t="shared" si="8"/>
        <v>600000</v>
      </c>
      <c r="C80" s="8">
        <f t="shared" si="4"/>
        <v>900000</v>
      </c>
      <c r="D80" s="8">
        <f t="shared" si="6"/>
        <v>2250000</v>
      </c>
      <c r="E80" s="8">
        <f t="shared" si="7"/>
        <v>2350000</v>
      </c>
      <c r="F80" s="10" t="str">
        <f>"["&amp;'全服水位控制|waterline1'!W184*10000&amp;","&amp;'全服水位控制|waterline1'!Y184*10000&amp;","&amp;'全服水位控制|waterline1'!AA184*10000&amp;","&amp;'全服水位控制|waterline1'!AC184*10000&amp;"]"</f>
        <v>[8328,8333,8324,8317]</v>
      </c>
      <c r="G80" s="8">
        <f t="shared" si="9"/>
        <v>2250000</v>
      </c>
      <c r="H80" s="8">
        <f t="shared" si="10"/>
        <v>2350000</v>
      </c>
      <c r="I80" s="10" t="str">
        <f>"["&amp;'全服水位控制|waterline1'!W184*10000&amp;","&amp;'全服水位控制|waterline1'!Y184*10000&amp;","&amp;'全服水位控制|waterline1'!AA184*10000&amp;","&amp;'全服水位控制|waterline1'!AC184*10000&amp;"]"</f>
        <v>[8328,8333,8324,8317]</v>
      </c>
    </row>
    <row r="81" spans="1:9" x14ac:dyDescent="0.25">
      <c r="A81" s="8">
        <v>2</v>
      </c>
      <c r="B81" s="8">
        <f t="shared" si="8"/>
        <v>600000</v>
      </c>
      <c r="C81" s="8">
        <f t="shared" si="4"/>
        <v>900000</v>
      </c>
      <c r="D81" s="8">
        <f t="shared" si="6"/>
        <v>2350000</v>
      </c>
      <c r="E81" s="8">
        <f t="shared" si="7"/>
        <v>2450000</v>
      </c>
      <c r="F81" s="10" t="str">
        <f>"["&amp;'全服水位控制|waterline1'!W185*10000&amp;","&amp;'全服水位控制|waterline1'!Y185*10000&amp;","&amp;'全服水位控制|waterline1'!AA185*10000&amp;","&amp;'全服水位控制|waterline1'!AC185*10000&amp;"]"</f>
        <v>[8301,8307,8298,8291]</v>
      </c>
      <c r="G81" s="8">
        <f t="shared" si="9"/>
        <v>2350000</v>
      </c>
      <c r="H81" s="8">
        <f t="shared" si="10"/>
        <v>2450000</v>
      </c>
      <c r="I81" s="10" t="str">
        <f>"["&amp;'全服水位控制|waterline1'!W185*10000&amp;","&amp;'全服水位控制|waterline1'!Y185*10000&amp;","&amp;'全服水位控制|waterline1'!AA185*10000&amp;","&amp;'全服水位控制|waterline1'!AC185*10000&amp;"]"</f>
        <v>[8301,8307,8298,8291]</v>
      </c>
    </row>
    <row r="82" spans="1:9" x14ac:dyDescent="0.25">
      <c r="A82" s="8">
        <v>2</v>
      </c>
      <c r="B82" s="9">
        <f t="shared" si="8"/>
        <v>600000</v>
      </c>
      <c r="C82" s="9">
        <f t="shared" si="4"/>
        <v>900000</v>
      </c>
      <c r="D82" s="8">
        <f t="shared" si="6"/>
        <v>2450000</v>
      </c>
      <c r="E82" s="8">
        <f t="shared" si="7"/>
        <v>0</v>
      </c>
      <c r="F82" s="10" t="str">
        <f>"["&amp;'全服水位控制|waterline1'!W186*10000&amp;","&amp;'全服水位控制|waterline1'!Y186*10000&amp;","&amp;'全服水位控制|waterline1'!AA186*10000&amp;","&amp;'全服水位控制|waterline1'!AC186*10000&amp;"]"</f>
        <v>[8275,8280,8271,8264]</v>
      </c>
      <c r="G82" s="8">
        <f t="shared" si="9"/>
        <v>2450000</v>
      </c>
      <c r="H82" s="8">
        <f t="shared" si="10"/>
        <v>0</v>
      </c>
      <c r="I82" s="10" t="str">
        <f>"["&amp;'全服水位控制|waterline1'!W186*10000&amp;","&amp;'全服水位控制|waterline1'!Y186*10000&amp;","&amp;'全服水位控制|waterline1'!AA186*10000&amp;","&amp;'全服水位控制|waterline1'!AC186*10000&amp;"]"</f>
        <v>[8275,8280,8271,8264]</v>
      </c>
    </row>
    <row r="83" spans="1:9" x14ac:dyDescent="0.25">
      <c r="A83" s="8">
        <v>2</v>
      </c>
      <c r="B83" s="9">
        <v>900000</v>
      </c>
      <c r="C83" s="8">
        <f t="shared" si="4"/>
        <v>0</v>
      </c>
      <c r="D83" s="8">
        <f t="shared" si="6"/>
        <v>0</v>
      </c>
      <c r="E83" s="8">
        <f t="shared" si="7"/>
        <v>50000</v>
      </c>
      <c r="F83" s="10" t="str">
        <f>"["&amp;'全服水位控制|waterline1'!W187*10000&amp;","&amp;'全服水位控制|waterline1'!Y187*10000&amp;","&amp;'全服水位控制|waterline1'!AA187*10000&amp;","&amp;'全服水位控制|waterline1'!AC187*10000&amp;"]"</f>
        <v>[8434,8440,8431,8424]</v>
      </c>
      <c r="G83" s="8">
        <f t="shared" si="9"/>
        <v>0</v>
      </c>
      <c r="H83" s="8">
        <f t="shared" si="10"/>
        <v>50000</v>
      </c>
      <c r="I83" s="10" t="str">
        <f>"["&amp;'全服水位控制|waterline1'!W187*10000&amp;","&amp;'全服水位控制|waterline1'!Y187*10000&amp;","&amp;'全服水位控制|waterline1'!AA187*10000&amp;","&amp;'全服水位控制|waterline1'!AC187*10000&amp;"]"</f>
        <v>[8434,8440,8431,8424]</v>
      </c>
    </row>
    <row r="84" spans="1:9" x14ac:dyDescent="0.25">
      <c r="A84" s="8">
        <v>2</v>
      </c>
      <c r="B84" s="8">
        <f t="shared" ref="B84:B108" si="11">B83</f>
        <v>900000</v>
      </c>
      <c r="C84" s="8">
        <f t="shared" si="4"/>
        <v>0</v>
      </c>
      <c r="D84" s="8">
        <f t="shared" si="6"/>
        <v>50000</v>
      </c>
      <c r="E84" s="8">
        <f t="shared" si="7"/>
        <v>150000</v>
      </c>
      <c r="F84" s="10" t="str">
        <f>"["&amp;'全服水位控制|waterline1'!W188*10000&amp;","&amp;'全服水位控制|waterline1'!Y188*10000&amp;","&amp;'全服水位控制|waterline1'!AA188*10000&amp;","&amp;'全服水位控制|waterline1'!AC188*10000&amp;"]"</f>
        <v>[8408,8413,8404,8397]</v>
      </c>
      <c r="G84" s="8">
        <f t="shared" si="9"/>
        <v>50000</v>
      </c>
      <c r="H84" s="8">
        <f t="shared" si="10"/>
        <v>150000</v>
      </c>
      <c r="I84" s="10" t="str">
        <f>"["&amp;'全服水位控制|waterline1'!W188*10000&amp;","&amp;'全服水位控制|waterline1'!Y188*10000&amp;","&amp;'全服水位控制|waterline1'!AA188*10000&amp;","&amp;'全服水位控制|waterline1'!AC188*10000&amp;"]"</f>
        <v>[8408,8413,8404,8397]</v>
      </c>
    </row>
    <row r="85" spans="1:9" x14ac:dyDescent="0.25">
      <c r="A85" s="8">
        <v>2</v>
      </c>
      <c r="B85" s="8">
        <f t="shared" si="11"/>
        <v>900000</v>
      </c>
      <c r="C85" s="8">
        <f t="shared" si="4"/>
        <v>0</v>
      </c>
      <c r="D85" s="8">
        <f t="shared" si="6"/>
        <v>150000</v>
      </c>
      <c r="E85" s="8">
        <f t="shared" si="7"/>
        <v>250000</v>
      </c>
      <c r="F85" s="10" t="str">
        <f>"["&amp;'全服水位控制|waterline1'!W189*10000&amp;","&amp;'全服水位控制|waterline1'!Y189*10000&amp;","&amp;'全服水位控制|waterline1'!AA189*10000&amp;","&amp;'全服水位控制|waterline1'!AC189*10000&amp;"]"</f>
        <v>[8381,8387,8378,8371]</v>
      </c>
      <c r="G85" s="8">
        <f t="shared" si="9"/>
        <v>150000</v>
      </c>
      <c r="H85" s="8">
        <f t="shared" si="10"/>
        <v>250000</v>
      </c>
      <c r="I85" s="10" t="str">
        <f>"["&amp;'全服水位控制|waterline1'!W189*10000&amp;","&amp;'全服水位控制|waterline1'!Y189*10000&amp;","&amp;'全服水位控制|waterline1'!AA189*10000&amp;","&amp;'全服水位控制|waterline1'!AC189*10000&amp;"]"</f>
        <v>[8381,8387,8378,8371]</v>
      </c>
    </row>
    <row r="86" spans="1:9" x14ac:dyDescent="0.25">
      <c r="A86" s="8">
        <v>2</v>
      </c>
      <c r="B86" s="8">
        <f t="shared" si="11"/>
        <v>900000</v>
      </c>
      <c r="C86" s="8">
        <f t="shared" si="4"/>
        <v>0</v>
      </c>
      <c r="D86" s="8">
        <f t="shared" si="6"/>
        <v>250000</v>
      </c>
      <c r="E86" s="8">
        <f t="shared" si="7"/>
        <v>350000</v>
      </c>
      <c r="F86" s="10" t="str">
        <f>"["&amp;'全服水位控制|waterline1'!W190*10000&amp;","&amp;'全服水位控制|waterline1'!Y190*10000&amp;","&amp;'全服水位控制|waterline1'!AA190*10000&amp;","&amp;'全服水位控制|waterline1'!AC190*10000&amp;"]"</f>
        <v>[8355,8360,8351,8344]</v>
      </c>
      <c r="G86" s="8">
        <f t="shared" si="9"/>
        <v>250000</v>
      </c>
      <c r="H86" s="8">
        <f t="shared" si="10"/>
        <v>350000</v>
      </c>
      <c r="I86" s="10" t="str">
        <f>"["&amp;'全服水位控制|waterline1'!W190*10000&amp;","&amp;'全服水位控制|waterline1'!Y190*10000&amp;","&amp;'全服水位控制|waterline1'!AA190*10000&amp;","&amp;'全服水位控制|waterline1'!AC190*10000&amp;"]"</f>
        <v>[8355,8360,8351,8344]</v>
      </c>
    </row>
    <row r="87" spans="1:9" x14ac:dyDescent="0.25">
      <c r="A87" s="8">
        <v>2</v>
      </c>
      <c r="B87" s="8">
        <f t="shared" si="11"/>
        <v>900000</v>
      </c>
      <c r="C87" s="8">
        <f t="shared" si="4"/>
        <v>0</v>
      </c>
      <c r="D87" s="8">
        <f t="shared" si="6"/>
        <v>350000</v>
      </c>
      <c r="E87" s="8">
        <f t="shared" si="7"/>
        <v>450000</v>
      </c>
      <c r="F87" s="10" t="str">
        <f>"["&amp;'全服水位控制|waterline1'!W191*10000&amp;","&amp;'全服水位控制|waterline1'!Y191*10000&amp;","&amp;'全服水位控制|waterline1'!AA191*10000&amp;","&amp;'全服水位控制|waterline1'!AC191*10000&amp;"]"</f>
        <v>[8328,8333,8324,8317]</v>
      </c>
      <c r="G87" s="8">
        <f t="shared" si="9"/>
        <v>350000</v>
      </c>
      <c r="H87" s="8">
        <f t="shared" si="10"/>
        <v>450000</v>
      </c>
      <c r="I87" s="10" t="str">
        <f>"["&amp;'全服水位控制|waterline1'!W191*10000&amp;","&amp;'全服水位控制|waterline1'!Y191*10000&amp;","&amp;'全服水位控制|waterline1'!AA191*10000&amp;","&amp;'全服水位控制|waterline1'!AC191*10000&amp;"]"</f>
        <v>[8328,8333,8324,8317]</v>
      </c>
    </row>
    <row r="88" spans="1:9" x14ac:dyDescent="0.25">
      <c r="A88" s="8">
        <v>2</v>
      </c>
      <c r="B88" s="8">
        <f t="shared" si="11"/>
        <v>900000</v>
      </c>
      <c r="C88" s="8">
        <f t="shared" si="4"/>
        <v>0</v>
      </c>
      <c r="D88" s="8">
        <f t="shared" si="6"/>
        <v>450000</v>
      </c>
      <c r="E88" s="8">
        <f t="shared" si="7"/>
        <v>550000</v>
      </c>
      <c r="F88" s="10" t="str">
        <f>"["&amp;'全服水位控制|waterline1'!W192*10000&amp;","&amp;'全服水位控制|waterline1'!Y192*10000&amp;","&amp;'全服水位控制|waterline1'!AA192*10000&amp;","&amp;'全服水位控制|waterline1'!AC192*10000&amp;"]"</f>
        <v>[8301,8307,8298,8291]</v>
      </c>
      <c r="G88" s="8">
        <f t="shared" si="9"/>
        <v>450000</v>
      </c>
      <c r="H88" s="8">
        <f t="shared" si="10"/>
        <v>550000</v>
      </c>
      <c r="I88" s="10" t="str">
        <f>"["&amp;'全服水位控制|waterline1'!W192*10000&amp;","&amp;'全服水位控制|waterline1'!Y192*10000&amp;","&amp;'全服水位控制|waterline1'!AA192*10000&amp;","&amp;'全服水位控制|waterline1'!AC192*10000&amp;"]"</f>
        <v>[8301,8307,8298,8291]</v>
      </c>
    </row>
    <row r="89" spans="1:9" x14ac:dyDescent="0.25">
      <c r="A89" s="8">
        <v>2</v>
      </c>
      <c r="B89" s="8">
        <f t="shared" si="11"/>
        <v>900000</v>
      </c>
      <c r="C89" s="8">
        <f t="shared" si="4"/>
        <v>0</v>
      </c>
      <c r="D89" s="8">
        <f t="shared" si="6"/>
        <v>550000</v>
      </c>
      <c r="E89" s="8">
        <f t="shared" si="7"/>
        <v>650000</v>
      </c>
      <c r="F89" s="10" t="str">
        <f>"["&amp;'全服水位控制|waterline1'!W193*10000&amp;","&amp;'全服水位控制|waterline1'!Y193*10000&amp;","&amp;'全服水位控制|waterline1'!AA193*10000&amp;","&amp;'全服水位控制|waterline1'!AC193*10000&amp;"]"</f>
        <v>[8275,8280,8271,8264]</v>
      </c>
      <c r="G89" s="8">
        <f t="shared" si="9"/>
        <v>550000</v>
      </c>
      <c r="H89" s="8">
        <f t="shared" si="10"/>
        <v>650000</v>
      </c>
      <c r="I89" s="10" t="str">
        <f>"["&amp;'全服水位控制|waterline1'!W193*10000&amp;","&amp;'全服水位控制|waterline1'!Y193*10000&amp;","&amp;'全服水位控制|waterline1'!AA193*10000&amp;","&amp;'全服水位控制|waterline1'!AC193*10000&amp;"]"</f>
        <v>[8275,8280,8271,8264]</v>
      </c>
    </row>
    <row r="90" spans="1:9" x14ac:dyDescent="0.25">
      <c r="A90" s="8">
        <v>2</v>
      </c>
      <c r="B90" s="8">
        <f t="shared" si="11"/>
        <v>900000</v>
      </c>
      <c r="C90" s="8">
        <f t="shared" si="4"/>
        <v>0</v>
      </c>
      <c r="D90" s="8">
        <f t="shared" si="6"/>
        <v>650000</v>
      </c>
      <c r="E90" s="8">
        <f t="shared" si="7"/>
        <v>750000</v>
      </c>
      <c r="F90" s="10" t="str">
        <f>"["&amp;'全服水位控制|waterline1'!W194*10000&amp;","&amp;'全服水位控制|waterline1'!Y194*10000&amp;","&amp;'全服水位控制|waterline1'!AA194*10000&amp;","&amp;'全服水位控制|waterline1'!AC194*10000&amp;"]"</f>
        <v>[8248,8253,8245,8238]</v>
      </c>
      <c r="G90" s="8">
        <f t="shared" si="9"/>
        <v>650000</v>
      </c>
      <c r="H90" s="8">
        <f t="shared" si="10"/>
        <v>750000</v>
      </c>
      <c r="I90" s="10" t="str">
        <f>"["&amp;'全服水位控制|waterline1'!W194*10000&amp;","&amp;'全服水位控制|waterline1'!Y194*10000&amp;","&amp;'全服水位控制|waterline1'!AA194*10000&amp;","&amp;'全服水位控制|waterline1'!AC194*10000&amp;"]"</f>
        <v>[8248,8253,8245,8238]</v>
      </c>
    </row>
    <row r="91" spans="1:9" x14ac:dyDescent="0.25">
      <c r="A91" s="8">
        <v>2</v>
      </c>
      <c r="B91" s="8">
        <f t="shared" si="11"/>
        <v>900000</v>
      </c>
      <c r="C91" s="8">
        <f t="shared" si="4"/>
        <v>0</v>
      </c>
      <c r="D91" s="8">
        <f t="shared" si="6"/>
        <v>750000</v>
      </c>
      <c r="E91" s="8">
        <f t="shared" si="7"/>
        <v>850000</v>
      </c>
      <c r="F91" s="10" t="str">
        <f>"["&amp;'全服水位控制|waterline1'!W195*10000&amp;","&amp;'全服水位控制|waterline1'!Y195*10000&amp;","&amp;'全服水位控制|waterline1'!AA195*10000&amp;","&amp;'全服水位控制|waterline1'!AC195*10000&amp;"]"</f>
        <v>[8222,8227,8218,8211]</v>
      </c>
      <c r="G91" s="8">
        <f t="shared" si="9"/>
        <v>750000</v>
      </c>
      <c r="H91" s="8">
        <f t="shared" si="10"/>
        <v>850000</v>
      </c>
      <c r="I91" s="10" t="str">
        <f>"["&amp;'全服水位控制|waterline1'!W195*10000&amp;","&amp;'全服水位控制|waterline1'!Y195*10000&amp;","&amp;'全服水位控制|waterline1'!AA195*10000&amp;","&amp;'全服水位控制|waterline1'!AC195*10000&amp;"]"</f>
        <v>[8222,8227,8218,8211]</v>
      </c>
    </row>
    <row r="92" spans="1:9" x14ac:dyDescent="0.25">
      <c r="A92" s="8">
        <v>2</v>
      </c>
      <c r="B92" s="8">
        <f t="shared" si="11"/>
        <v>900000</v>
      </c>
      <c r="C92" s="8">
        <f t="shared" si="4"/>
        <v>0</v>
      </c>
      <c r="D92" s="8">
        <f t="shared" si="6"/>
        <v>850000</v>
      </c>
      <c r="E92" s="8">
        <f t="shared" si="7"/>
        <v>950000</v>
      </c>
      <c r="F92" s="10" t="str">
        <f>"["&amp;'全服水位控制|waterline1'!W196*10000&amp;","&amp;'全服水位控制|waterline1'!Y196*10000&amp;","&amp;'全服水位控制|waterline1'!AA196*10000&amp;","&amp;'全服水位控制|waterline1'!AC196*10000&amp;"]"</f>
        <v>[8195,8200,8191,8185]</v>
      </c>
      <c r="G92" s="8">
        <f t="shared" si="9"/>
        <v>850000</v>
      </c>
      <c r="H92" s="8">
        <f t="shared" si="10"/>
        <v>950000</v>
      </c>
      <c r="I92" s="10" t="str">
        <f>"["&amp;'全服水位控制|waterline1'!W196*10000&amp;","&amp;'全服水位控制|waterline1'!Y196*10000&amp;","&amp;'全服水位控制|waterline1'!AA196*10000&amp;","&amp;'全服水位控制|waterline1'!AC196*10000&amp;"]"</f>
        <v>[8195,8200,8191,8185]</v>
      </c>
    </row>
    <row r="93" spans="1:9" x14ac:dyDescent="0.25">
      <c r="A93" s="8">
        <v>2</v>
      </c>
      <c r="B93" s="8">
        <f t="shared" si="11"/>
        <v>900000</v>
      </c>
      <c r="C93" s="8">
        <f t="shared" si="4"/>
        <v>0</v>
      </c>
      <c r="D93" s="8">
        <f t="shared" si="6"/>
        <v>950000</v>
      </c>
      <c r="E93" s="8">
        <f t="shared" si="7"/>
        <v>1050000</v>
      </c>
      <c r="F93" s="10" t="str">
        <f>"["&amp;'全服水位控制|waterline1'!W197*10000&amp;","&amp;'全服水位控制|waterline1'!Y197*10000&amp;","&amp;'全服水位控制|waterline1'!AA197*10000&amp;","&amp;'全服水位控制|waterline1'!AC197*10000&amp;"]"</f>
        <v>[8168,8174,8165,8158]</v>
      </c>
      <c r="G93" s="8">
        <f t="shared" si="9"/>
        <v>950000</v>
      </c>
      <c r="H93" s="8">
        <f t="shared" si="10"/>
        <v>1050000</v>
      </c>
      <c r="I93" s="10" t="str">
        <f>"["&amp;'全服水位控制|waterline1'!W197*10000&amp;","&amp;'全服水位控制|waterline1'!Y197*10000&amp;","&amp;'全服水位控制|waterline1'!AA197*10000&amp;","&amp;'全服水位控制|waterline1'!AC197*10000&amp;"]"</f>
        <v>[8168,8174,8165,8158]</v>
      </c>
    </row>
    <row r="94" spans="1:9" x14ac:dyDescent="0.25">
      <c r="A94" s="8">
        <v>2</v>
      </c>
      <c r="B94" s="8">
        <f t="shared" si="11"/>
        <v>900000</v>
      </c>
      <c r="C94" s="8">
        <f t="shared" ref="C94:C108" si="12">B120</f>
        <v>0</v>
      </c>
      <c r="D94" s="8">
        <f t="shared" si="6"/>
        <v>1050000</v>
      </c>
      <c r="E94" s="8">
        <f t="shared" si="7"/>
        <v>1150000</v>
      </c>
      <c r="F94" s="10" t="str">
        <f>"["&amp;'全服水位控制|waterline1'!W198*10000&amp;","&amp;'全服水位控制|waterline1'!Y198*10000&amp;","&amp;'全服水位控制|waterline1'!AA198*10000&amp;","&amp;'全服水位控制|waterline1'!AC198*10000&amp;"]"</f>
        <v>[8142,8147,8138,8131]</v>
      </c>
      <c r="G94" s="8">
        <f t="shared" si="9"/>
        <v>1050000</v>
      </c>
      <c r="H94" s="8">
        <f t="shared" si="10"/>
        <v>1150000</v>
      </c>
      <c r="I94" s="10" t="str">
        <f>"["&amp;'全服水位控制|waterline1'!W198*10000&amp;","&amp;'全服水位控制|waterline1'!Y198*10000&amp;","&amp;'全服水位控制|waterline1'!AA198*10000&amp;","&amp;'全服水位控制|waterline1'!AC198*10000&amp;"]"</f>
        <v>[8142,8147,8138,8131]</v>
      </c>
    </row>
    <row r="95" spans="1:9" x14ac:dyDescent="0.25">
      <c r="A95" s="8">
        <v>2</v>
      </c>
      <c r="B95" s="8">
        <f t="shared" si="11"/>
        <v>900000</v>
      </c>
      <c r="C95" s="8">
        <f t="shared" si="12"/>
        <v>0</v>
      </c>
      <c r="D95" s="8">
        <f t="shared" si="6"/>
        <v>1150000</v>
      </c>
      <c r="E95" s="8">
        <f t="shared" si="7"/>
        <v>1250000</v>
      </c>
      <c r="F95" s="10" t="str">
        <f>"["&amp;'全服水位控制|waterline1'!W199*10000&amp;","&amp;'全服水位控制|waterline1'!Y199*10000&amp;","&amp;'全服水位控制|waterline1'!AA199*10000&amp;","&amp;'全服水位控制|waterline1'!AC199*10000&amp;"]"</f>
        <v>[8115,8120,8112,8105]</v>
      </c>
      <c r="G95" s="8">
        <f t="shared" si="9"/>
        <v>1150000</v>
      </c>
      <c r="H95" s="8">
        <f t="shared" si="10"/>
        <v>1250000</v>
      </c>
      <c r="I95" s="10" t="str">
        <f>"["&amp;'全服水位控制|waterline1'!W199*10000&amp;","&amp;'全服水位控制|waterline1'!Y199*10000&amp;","&amp;'全服水位控制|waterline1'!AA199*10000&amp;","&amp;'全服水位控制|waterline1'!AC199*10000&amp;"]"</f>
        <v>[8115,8120,8112,8105]</v>
      </c>
    </row>
    <row r="96" spans="1:9" x14ac:dyDescent="0.25">
      <c r="A96" s="8">
        <v>2</v>
      </c>
      <c r="B96" s="8">
        <f t="shared" si="11"/>
        <v>900000</v>
      </c>
      <c r="C96" s="8">
        <f t="shared" si="12"/>
        <v>0</v>
      </c>
      <c r="D96" s="8">
        <f t="shared" ref="D96:D108" si="13">D70</f>
        <v>1250000</v>
      </c>
      <c r="E96" s="8">
        <f t="shared" ref="E96:E108" si="14">E70</f>
        <v>1350000</v>
      </c>
      <c r="F96" s="10" t="str">
        <f>"["&amp;'全服水位控制|waterline1'!W200*10000&amp;","&amp;'全服水位控制|waterline1'!Y200*10000&amp;","&amp;'全服水位控制|waterline1'!AA200*10000&amp;","&amp;'全服水位控制|waterline1'!AC200*10000&amp;"]"</f>
        <v>[8089,8094,8085,8078]</v>
      </c>
      <c r="G96" s="8">
        <f t="shared" si="9"/>
        <v>1250000</v>
      </c>
      <c r="H96" s="8">
        <f t="shared" si="10"/>
        <v>1350000</v>
      </c>
      <c r="I96" s="10" t="str">
        <f>"["&amp;'全服水位控制|waterline1'!W200*10000&amp;","&amp;'全服水位控制|waterline1'!Y200*10000&amp;","&amp;'全服水位控制|waterline1'!AA200*10000&amp;","&amp;'全服水位控制|waterline1'!AC200*10000&amp;"]"</f>
        <v>[8089,8094,8085,8078]</v>
      </c>
    </row>
    <row r="97" spans="1:9" x14ac:dyDescent="0.25">
      <c r="A97" s="8">
        <v>2</v>
      </c>
      <c r="B97" s="8">
        <f t="shared" si="11"/>
        <v>900000</v>
      </c>
      <c r="C97" s="8">
        <f t="shared" si="12"/>
        <v>0</v>
      </c>
      <c r="D97" s="8">
        <f t="shared" si="13"/>
        <v>1350000</v>
      </c>
      <c r="E97" s="8">
        <f t="shared" si="14"/>
        <v>1450000</v>
      </c>
      <c r="F97" s="10" t="str">
        <f>"["&amp;'全服水位控制|waterline1'!W201*10000&amp;","&amp;'全服水位控制|waterline1'!Y201*10000&amp;","&amp;'全服水位控制|waterline1'!AA201*10000&amp;","&amp;'全服水位控制|waterline1'!AC201*10000&amp;"]"</f>
        <v>[8062,8067,8059,8052]</v>
      </c>
      <c r="G97" s="8">
        <f t="shared" si="9"/>
        <v>1350000</v>
      </c>
      <c r="H97" s="8">
        <f t="shared" si="10"/>
        <v>1450000</v>
      </c>
      <c r="I97" s="10" t="str">
        <f>"["&amp;'全服水位控制|waterline1'!W201*10000&amp;","&amp;'全服水位控制|waterline1'!Y201*10000&amp;","&amp;'全服水位控制|waterline1'!AA201*10000&amp;","&amp;'全服水位控制|waterline1'!AC201*10000&amp;"]"</f>
        <v>[8062,8067,8059,8052]</v>
      </c>
    </row>
    <row r="98" spans="1:9" x14ac:dyDescent="0.25">
      <c r="A98" s="8">
        <v>2</v>
      </c>
      <c r="B98" s="8">
        <f t="shared" si="11"/>
        <v>900000</v>
      </c>
      <c r="C98" s="8">
        <f t="shared" si="12"/>
        <v>0</v>
      </c>
      <c r="D98" s="8">
        <f t="shared" si="13"/>
        <v>1450000</v>
      </c>
      <c r="E98" s="8">
        <f t="shared" si="14"/>
        <v>1550000</v>
      </c>
      <c r="F98" s="10" t="str">
        <f>"["&amp;'全服水位控制|waterline1'!W202*10000&amp;","&amp;'全服水位控制|waterline1'!Y202*10000&amp;","&amp;'全服水位控制|waterline1'!AA202*10000&amp;","&amp;'全服水位控制|waterline1'!AC202*10000&amp;"]"</f>
        <v>[8035,8040,8032,8025]</v>
      </c>
      <c r="G98" s="8">
        <f t="shared" si="9"/>
        <v>1450000</v>
      </c>
      <c r="H98" s="8">
        <f t="shared" si="10"/>
        <v>1550000</v>
      </c>
      <c r="I98" s="10" t="str">
        <f>"["&amp;'全服水位控制|waterline1'!W202*10000&amp;","&amp;'全服水位控制|waterline1'!Y202*10000&amp;","&amp;'全服水位控制|waterline1'!AA202*10000&amp;","&amp;'全服水位控制|waterline1'!AC202*10000&amp;"]"</f>
        <v>[8035,8040,8032,8025]</v>
      </c>
    </row>
    <row r="99" spans="1:9" x14ac:dyDescent="0.25">
      <c r="A99" s="8">
        <v>2</v>
      </c>
      <c r="B99" s="8">
        <f t="shared" si="11"/>
        <v>900000</v>
      </c>
      <c r="C99" s="8">
        <f t="shared" si="12"/>
        <v>0</v>
      </c>
      <c r="D99" s="8">
        <f t="shared" si="13"/>
        <v>1550000</v>
      </c>
      <c r="E99" s="8">
        <f t="shared" si="14"/>
        <v>1650000</v>
      </c>
      <c r="F99" s="10" t="str">
        <f>"["&amp;'全服水位控制|waterline1'!W203*10000&amp;","&amp;'全服水位控制|waterline1'!Y203*10000&amp;","&amp;'全服水位控制|waterline1'!AA203*10000&amp;","&amp;'全服水位控制|waterline1'!AC203*10000&amp;"]"</f>
        <v>[8009,8014,8005,7999]</v>
      </c>
      <c r="G99" s="8">
        <f t="shared" si="9"/>
        <v>1550000</v>
      </c>
      <c r="H99" s="8">
        <f t="shared" si="10"/>
        <v>1650000</v>
      </c>
      <c r="I99" s="10" t="str">
        <f>"["&amp;'全服水位控制|waterline1'!W203*10000&amp;","&amp;'全服水位控制|waterline1'!Y203*10000&amp;","&amp;'全服水位控制|waterline1'!AA203*10000&amp;","&amp;'全服水位控制|waterline1'!AC203*10000&amp;"]"</f>
        <v>[8009,8014,8005,7999]</v>
      </c>
    </row>
    <row r="100" spans="1:9" x14ac:dyDescent="0.25">
      <c r="A100" s="8">
        <v>2</v>
      </c>
      <c r="B100" s="8">
        <f t="shared" si="11"/>
        <v>900000</v>
      </c>
      <c r="C100" s="8">
        <f t="shared" si="12"/>
        <v>0</v>
      </c>
      <c r="D100" s="8">
        <f t="shared" si="13"/>
        <v>1650000</v>
      </c>
      <c r="E100" s="8">
        <f t="shared" si="14"/>
        <v>1750000</v>
      </c>
      <c r="F100" s="10" t="str">
        <f>"["&amp;'全服水位控制|waterline1'!W204*10000&amp;","&amp;'全服水位控制|waterline1'!Y204*10000&amp;","&amp;'全服水位控制|waterline1'!AA204*10000&amp;","&amp;'全服水位控制|waterline1'!AC204*10000&amp;"]"</f>
        <v>[7982,7987,7979,7972]</v>
      </c>
      <c r="G100" s="8">
        <f t="shared" si="9"/>
        <v>1650000</v>
      </c>
      <c r="H100" s="8">
        <f t="shared" si="10"/>
        <v>1750000</v>
      </c>
      <c r="I100" s="10" t="str">
        <f>"["&amp;'全服水位控制|waterline1'!W204*10000&amp;","&amp;'全服水位控制|waterline1'!Y204*10000&amp;","&amp;'全服水位控制|waterline1'!AA204*10000&amp;","&amp;'全服水位控制|waterline1'!AC204*10000&amp;"]"</f>
        <v>[7982,7987,7979,7972]</v>
      </c>
    </row>
    <row r="101" spans="1:9" x14ac:dyDescent="0.25">
      <c r="A101" s="8">
        <v>2</v>
      </c>
      <c r="B101" s="8">
        <f t="shared" si="11"/>
        <v>900000</v>
      </c>
      <c r="C101" s="8">
        <f t="shared" si="12"/>
        <v>0</v>
      </c>
      <c r="D101" s="8">
        <f t="shared" si="13"/>
        <v>1750000</v>
      </c>
      <c r="E101" s="8">
        <f t="shared" si="14"/>
        <v>1850000</v>
      </c>
      <c r="F101" s="10" t="str">
        <f>"["&amp;'全服水位控制|waterline1'!W205*10000&amp;","&amp;'全服水位控制|waterline1'!Y205*10000&amp;","&amp;'全服水位控制|waterline1'!AA205*10000&amp;","&amp;'全服水位控制|waterline1'!AC205*10000&amp;"]"</f>
        <v>[7956,7961,7952,7945]</v>
      </c>
      <c r="G101" s="8">
        <f t="shared" si="9"/>
        <v>1750000</v>
      </c>
      <c r="H101" s="8">
        <f t="shared" si="10"/>
        <v>1850000</v>
      </c>
      <c r="I101" s="10" t="str">
        <f>"["&amp;'全服水位控制|waterline1'!W205*10000&amp;","&amp;'全服水位控制|waterline1'!Y205*10000&amp;","&amp;'全服水位控制|waterline1'!AA205*10000&amp;","&amp;'全服水位控制|waterline1'!AC205*10000&amp;"]"</f>
        <v>[7956,7961,7952,7945]</v>
      </c>
    </row>
    <row r="102" spans="1:9" x14ac:dyDescent="0.25">
      <c r="A102" s="8">
        <v>2</v>
      </c>
      <c r="B102" s="8">
        <f t="shared" si="11"/>
        <v>900000</v>
      </c>
      <c r="C102" s="8">
        <f t="shared" si="12"/>
        <v>0</v>
      </c>
      <c r="D102" s="8">
        <f t="shared" si="13"/>
        <v>1850000</v>
      </c>
      <c r="E102" s="8">
        <f t="shared" si="14"/>
        <v>1950000</v>
      </c>
      <c r="F102" s="10" t="str">
        <f>"["&amp;'全服水位控制|waterline1'!W206*10000&amp;","&amp;'全服水位控制|waterline1'!Y206*10000&amp;","&amp;'全服水位控制|waterline1'!AA206*10000&amp;","&amp;'全服水位控制|waterline1'!AC206*10000&amp;"]"</f>
        <v>[7929,7934,7926,7919]</v>
      </c>
      <c r="G102" s="8">
        <f t="shared" si="9"/>
        <v>1850000</v>
      </c>
      <c r="H102" s="8">
        <f t="shared" si="10"/>
        <v>1950000</v>
      </c>
      <c r="I102" s="10" t="str">
        <f>"["&amp;'全服水位控制|waterline1'!W206*10000&amp;","&amp;'全服水位控制|waterline1'!Y206*10000&amp;","&amp;'全服水位控制|waterline1'!AA206*10000&amp;","&amp;'全服水位控制|waterline1'!AC206*10000&amp;"]"</f>
        <v>[7929,7934,7926,7919]</v>
      </c>
    </row>
    <row r="103" spans="1:9" x14ac:dyDescent="0.25">
      <c r="A103" s="8">
        <v>2</v>
      </c>
      <c r="B103" s="8">
        <f t="shared" si="11"/>
        <v>900000</v>
      </c>
      <c r="C103" s="8">
        <f t="shared" si="12"/>
        <v>0</v>
      </c>
      <c r="D103" s="8">
        <f t="shared" si="13"/>
        <v>1950000</v>
      </c>
      <c r="E103" s="8">
        <f t="shared" si="14"/>
        <v>2050000</v>
      </c>
      <c r="F103" s="10" t="str">
        <f>"["&amp;'全服水位控制|waterline1'!W207*10000&amp;","&amp;'全服水位控制|waterline1'!Y207*10000&amp;","&amp;'全服水位控制|waterline1'!AA207*10000&amp;","&amp;'全服水位控制|waterline1'!AC207*10000&amp;"]"</f>
        <v>[7902,7907,7899,7892]</v>
      </c>
      <c r="G103" s="8">
        <f t="shared" si="9"/>
        <v>1950000</v>
      </c>
      <c r="H103" s="8">
        <f t="shared" si="10"/>
        <v>2050000</v>
      </c>
      <c r="I103" s="10" t="str">
        <f>"["&amp;'全服水位控制|waterline1'!W207*10000&amp;","&amp;'全服水位控制|waterline1'!Y207*10000&amp;","&amp;'全服水位控制|waterline1'!AA207*10000&amp;","&amp;'全服水位控制|waterline1'!AC207*10000&amp;"]"</f>
        <v>[7902,7907,7899,7892]</v>
      </c>
    </row>
    <row r="104" spans="1:9" x14ac:dyDescent="0.25">
      <c r="A104" s="8">
        <v>2</v>
      </c>
      <c r="B104" s="8">
        <f t="shared" si="11"/>
        <v>900000</v>
      </c>
      <c r="C104" s="8">
        <f t="shared" si="12"/>
        <v>0</v>
      </c>
      <c r="D104" s="8">
        <f t="shared" si="13"/>
        <v>2050000</v>
      </c>
      <c r="E104" s="8">
        <f t="shared" si="14"/>
        <v>2150000</v>
      </c>
      <c r="F104" s="10" t="str">
        <f>"["&amp;'全服水位控制|waterline1'!W208*10000&amp;","&amp;'全服水位控制|waterline1'!Y208*10000&amp;","&amp;'全服水位控制|waterline1'!AA208*10000&amp;","&amp;'全服水位控制|waterline1'!AC208*10000&amp;"]"</f>
        <v>[7876,7881,7872,7866]</v>
      </c>
      <c r="G104" s="8">
        <f t="shared" si="9"/>
        <v>2050000</v>
      </c>
      <c r="H104" s="8">
        <f t="shared" si="10"/>
        <v>2150000</v>
      </c>
      <c r="I104" s="10" t="str">
        <f>"["&amp;'全服水位控制|waterline1'!W208*10000&amp;","&amp;'全服水位控制|waterline1'!Y208*10000&amp;","&amp;'全服水位控制|waterline1'!AA208*10000&amp;","&amp;'全服水位控制|waterline1'!AC208*10000&amp;"]"</f>
        <v>[7876,7881,7872,7866]</v>
      </c>
    </row>
    <row r="105" spans="1:9" x14ac:dyDescent="0.25">
      <c r="A105" s="8">
        <v>2</v>
      </c>
      <c r="B105" s="8">
        <f t="shared" si="11"/>
        <v>900000</v>
      </c>
      <c r="C105" s="8">
        <f t="shared" si="12"/>
        <v>0</v>
      </c>
      <c r="D105" s="8">
        <f t="shared" si="13"/>
        <v>2150000</v>
      </c>
      <c r="E105" s="8">
        <f t="shared" si="14"/>
        <v>2250000</v>
      </c>
      <c r="F105" s="10" t="str">
        <f>"["&amp;'全服水位控制|waterline1'!W209*10000&amp;","&amp;'全服水位控制|waterline1'!Y209*10000&amp;","&amp;'全服水位控制|waterline1'!AA209*10000&amp;","&amp;'全服水位控制|waterline1'!AC209*10000&amp;"]"</f>
        <v>[7849,7854,7846,7839]</v>
      </c>
      <c r="G105" s="8">
        <f t="shared" si="9"/>
        <v>2150000</v>
      </c>
      <c r="H105" s="8">
        <f t="shared" si="10"/>
        <v>2250000</v>
      </c>
      <c r="I105" s="10" t="str">
        <f>"["&amp;'全服水位控制|waterline1'!W209*10000&amp;","&amp;'全服水位控制|waterline1'!Y209*10000&amp;","&amp;'全服水位控制|waterline1'!AA209*10000&amp;","&amp;'全服水位控制|waterline1'!AC209*10000&amp;"]"</f>
        <v>[7849,7854,7846,7839]</v>
      </c>
    </row>
    <row r="106" spans="1:9" x14ac:dyDescent="0.25">
      <c r="A106" s="8">
        <v>2</v>
      </c>
      <c r="B106" s="8">
        <f t="shared" si="11"/>
        <v>900000</v>
      </c>
      <c r="C106" s="8">
        <f t="shared" si="12"/>
        <v>0</v>
      </c>
      <c r="D106" s="8">
        <f t="shared" si="13"/>
        <v>2250000</v>
      </c>
      <c r="E106" s="8">
        <f t="shared" si="14"/>
        <v>2350000</v>
      </c>
      <c r="F106" s="10" t="str">
        <f>"["&amp;'全服水位控制|waterline1'!W210*10000&amp;","&amp;'全服水位控制|waterline1'!Y210*10000&amp;","&amp;'全服水位控制|waterline1'!AA210*10000&amp;","&amp;'全服水位控制|waterline1'!AC210*10000&amp;"]"</f>
        <v>[7822,7827,7819,7813]</v>
      </c>
      <c r="G106" s="8">
        <f t="shared" si="9"/>
        <v>2250000</v>
      </c>
      <c r="H106" s="8">
        <f t="shared" si="10"/>
        <v>2350000</v>
      </c>
      <c r="I106" s="10" t="str">
        <f>"["&amp;'全服水位控制|waterline1'!W210*10000&amp;","&amp;'全服水位控制|waterline1'!Y210*10000&amp;","&amp;'全服水位控制|waterline1'!AA210*10000&amp;","&amp;'全服水位控制|waterline1'!AC210*10000&amp;"]"</f>
        <v>[7822,7827,7819,7813]</v>
      </c>
    </row>
    <row r="107" spans="1:9" x14ac:dyDescent="0.25">
      <c r="A107" s="8">
        <v>2</v>
      </c>
      <c r="B107" s="8">
        <f t="shared" si="11"/>
        <v>900000</v>
      </c>
      <c r="C107" s="8">
        <f t="shared" si="12"/>
        <v>0</v>
      </c>
      <c r="D107" s="8">
        <f t="shared" si="13"/>
        <v>2350000</v>
      </c>
      <c r="E107" s="8">
        <f t="shared" si="14"/>
        <v>2450000</v>
      </c>
      <c r="F107" s="10" t="str">
        <f>"["&amp;'全服水位控制|waterline1'!W211*10000&amp;","&amp;'全服水位控制|waterline1'!Y211*10000&amp;","&amp;'全服水位控制|waterline1'!AA211*10000&amp;","&amp;'全服水位控制|waterline1'!AC211*10000&amp;"]"</f>
        <v>[7796,7801,7793,7786]</v>
      </c>
      <c r="G107" s="8">
        <f t="shared" si="9"/>
        <v>2350000</v>
      </c>
      <c r="H107" s="8">
        <f t="shared" si="10"/>
        <v>2450000</v>
      </c>
      <c r="I107" s="10" t="str">
        <f>"["&amp;'全服水位控制|waterline1'!W211*10000&amp;","&amp;'全服水位控制|waterline1'!Y211*10000&amp;","&amp;'全服水位控制|waterline1'!AA211*10000&amp;","&amp;'全服水位控制|waterline1'!AC211*10000&amp;"]"</f>
        <v>[7796,7801,7793,7786]</v>
      </c>
    </row>
    <row r="108" spans="1:9" x14ac:dyDescent="0.25">
      <c r="A108" s="8">
        <v>2</v>
      </c>
      <c r="B108" s="8">
        <f t="shared" si="11"/>
        <v>900000</v>
      </c>
      <c r="C108" s="8">
        <f t="shared" si="12"/>
        <v>0</v>
      </c>
      <c r="D108" s="8">
        <f t="shared" si="13"/>
        <v>2450000</v>
      </c>
      <c r="E108" s="8">
        <f t="shared" si="14"/>
        <v>0</v>
      </c>
      <c r="F108" s="10" t="str">
        <f>"["&amp;'全服水位控制|waterline1'!W212*10000&amp;","&amp;'全服水位控制|waterline1'!Y212*10000&amp;","&amp;'全服水位控制|waterline1'!AA212*10000&amp;","&amp;'全服水位控制|waterline1'!AC212*10000&amp;"]"</f>
        <v>[7769,7774,7766,7759]</v>
      </c>
      <c r="G108" s="8">
        <f t="shared" si="9"/>
        <v>2450000</v>
      </c>
      <c r="H108" s="8">
        <f t="shared" si="10"/>
        <v>0</v>
      </c>
      <c r="I108" s="10" t="str">
        <f>"["&amp;'全服水位控制|waterline1'!W212*10000&amp;","&amp;'全服水位控制|waterline1'!Y212*10000&amp;","&amp;'全服水位控制|waterline1'!AA212*10000&amp;","&amp;'全服水位控制|waterline1'!AC212*10000&amp;"]"</f>
        <v>[7769,7774,7766,7759]</v>
      </c>
    </row>
  </sheetData>
  <phoneticPr fontId="16" type="noConversion"/>
  <conditionalFormatting sqref="B1:C4">
    <cfRule type="containsText" dxfId="7" priority="1" operator="containsText" text=" ">
      <formula>NOT(ISERROR(SEARCH(" ",B1)))</formula>
    </cfRule>
  </conditionalFormatting>
  <conditionalFormatting sqref="F5:F108 I5:I108">
    <cfRule type="containsText" dxfId="6" priority="5" operator="containsText" text=" ">
      <formula>NOT(ISERROR(SEARCH(" ",F5)))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workbookViewId="0">
      <selection activeCell="A6" sqref="A6:I6"/>
    </sheetView>
  </sheetViews>
  <sheetFormatPr defaultColWidth="9" defaultRowHeight="16.5" x14ac:dyDescent="0.25"/>
  <cols>
    <col min="1" max="1" width="14.6328125" customWidth="1"/>
    <col min="2" max="2" width="19.6328125" style="8" customWidth="1"/>
    <col min="3" max="3" width="14.08984375" style="8" customWidth="1"/>
    <col min="4" max="4" width="21.7265625" customWidth="1"/>
    <col min="5" max="5" width="12.7265625" customWidth="1"/>
    <col min="6" max="6" width="14.36328125" customWidth="1"/>
    <col min="7" max="7" width="21.7265625" customWidth="1"/>
    <col min="8" max="8" width="12.7265625" customWidth="1"/>
    <col min="9" max="9" width="14.36328125" customWidth="1"/>
  </cols>
  <sheetData>
    <row r="1" spans="1:9" ht="14.5" x14ac:dyDescent="0.4">
      <c r="A1" s="1" t="s">
        <v>0</v>
      </c>
      <c r="B1" s="2" t="s">
        <v>0</v>
      </c>
      <c r="C1" s="2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</row>
    <row r="2" spans="1:9" ht="14.5" x14ac:dyDescent="0.4">
      <c r="A2" s="2" t="s">
        <v>5</v>
      </c>
      <c r="B2" s="3" t="s">
        <v>5</v>
      </c>
      <c r="C2" s="3" t="s">
        <v>5</v>
      </c>
      <c r="D2" s="2" t="s">
        <v>5</v>
      </c>
      <c r="E2" s="2" t="s">
        <v>5</v>
      </c>
      <c r="F2" s="2" t="s">
        <v>5</v>
      </c>
      <c r="G2" s="2" t="s">
        <v>5</v>
      </c>
      <c r="H2" s="2" t="s">
        <v>5</v>
      </c>
      <c r="I2" s="2" t="s">
        <v>5</v>
      </c>
    </row>
    <row r="3" spans="1:9" ht="14.5" x14ac:dyDescent="0.4">
      <c r="A3" s="2" t="s">
        <v>10</v>
      </c>
      <c r="B3" s="3" t="s">
        <v>11</v>
      </c>
      <c r="C3" s="3" t="s">
        <v>12</v>
      </c>
      <c r="D3" s="2" t="s">
        <v>86</v>
      </c>
      <c r="E3" s="2" t="s">
        <v>87</v>
      </c>
      <c r="F3" s="2" t="s">
        <v>93</v>
      </c>
      <c r="G3" s="2" t="s">
        <v>89</v>
      </c>
      <c r="H3" s="2" t="s">
        <v>90</v>
      </c>
      <c r="I3" s="2" t="s">
        <v>94</v>
      </c>
    </row>
    <row r="4" spans="1:9" ht="26.5" x14ac:dyDescent="0.4">
      <c r="A4" s="4" t="s">
        <v>28</v>
      </c>
      <c r="B4" s="5" t="s">
        <v>29</v>
      </c>
      <c r="C4" s="6" t="s">
        <v>30</v>
      </c>
      <c r="D4" s="7" t="s">
        <v>31</v>
      </c>
      <c r="E4" s="7"/>
      <c r="F4" s="7" t="s">
        <v>95</v>
      </c>
      <c r="G4" s="7" t="s">
        <v>31</v>
      </c>
      <c r="H4" s="7"/>
      <c r="I4" s="7" t="s">
        <v>95</v>
      </c>
    </row>
    <row r="5" spans="1:9" x14ac:dyDescent="0.25">
      <c r="A5" s="8">
        <v>2</v>
      </c>
      <c r="B5" s="9">
        <v>0</v>
      </c>
      <c r="C5" s="8">
        <f t="shared" ref="C5:C29" si="0">B31</f>
        <v>6000000</v>
      </c>
      <c r="D5" s="8">
        <f>'足球水线|waterline_soccer'!D5</f>
        <v>0</v>
      </c>
      <c r="E5" s="8">
        <f>'足球水线|waterline_soccer'!E5</f>
        <v>50000</v>
      </c>
      <c r="F5" s="8">
        <f>'全服水位控制|waterline1'!O109*10000</f>
        <v>10158</v>
      </c>
      <c r="G5" s="8">
        <f t="shared" ref="G5:G68" si="1">D5</f>
        <v>0</v>
      </c>
      <c r="H5" s="8">
        <f t="shared" ref="H5:H68" si="2">E5</f>
        <v>50000</v>
      </c>
      <c r="I5" s="8">
        <f>'全服水位控制|waterline1'!O109*10000</f>
        <v>10158</v>
      </c>
    </row>
    <row r="6" spans="1:9" x14ac:dyDescent="0.25">
      <c r="A6" s="8">
        <v>2</v>
      </c>
      <c r="B6" s="8">
        <f t="shared" ref="B6:B30" si="3">B5</f>
        <v>0</v>
      </c>
      <c r="C6" s="8">
        <f t="shared" si="0"/>
        <v>6000000</v>
      </c>
      <c r="D6" s="8">
        <f>'足球水线|waterline_soccer'!D6</f>
        <v>50000</v>
      </c>
      <c r="E6" s="8">
        <f>'足球水线|waterline_soccer'!E6</f>
        <v>150000</v>
      </c>
      <c r="F6" s="8">
        <f>'全服水位控制|waterline1'!O110*10000</f>
        <v>10184</v>
      </c>
      <c r="G6" s="8">
        <f t="shared" si="1"/>
        <v>50000</v>
      </c>
      <c r="H6" s="8">
        <f t="shared" si="2"/>
        <v>150000</v>
      </c>
      <c r="I6" s="8">
        <f>'全服水位控制|waterline1'!O110*10000</f>
        <v>10184</v>
      </c>
    </row>
    <row r="7" spans="1:9" x14ac:dyDescent="0.25">
      <c r="A7" s="8">
        <v>2</v>
      </c>
      <c r="B7" s="8">
        <f t="shared" si="3"/>
        <v>0</v>
      </c>
      <c r="C7" s="8">
        <f t="shared" si="0"/>
        <v>6000000</v>
      </c>
      <c r="D7" s="8">
        <f>'足球水线|waterline_soccer'!D7</f>
        <v>150000</v>
      </c>
      <c r="E7" s="8">
        <f>'足球水线|waterline_soccer'!E7</f>
        <v>250000</v>
      </c>
      <c r="F7" s="8">
        <f>'全服水位控制|waterline1'!O111*10000</f>
        <v>10210.999999999998</v>
      </c>
      <c r="G7" s="8">
        <f t="shared" si="1"/>
        <v>150000</v>
      </c>
      <c r="H7" s="8">
        <f t="shared" si="2"/>
        <v>250000</v>
      </c>
      <c r="I7" s="8">
        <f>'全服水位控制|waterline1'!O111*10000</f>
        <v>10210.999999999998</v>
      </c>
    </row>
    <row r="8" spans="1:9" x14ac:dyDescent="0.25">
      <c r="A8" s="8">
        <v>2</v>
      </c>
      <c r="B8" s="8">
        <f t="shared" si="3"/>
        <v>0</v>
      </c>
      <c r="C8" s="8">
        <f t="shared" si="0"/>
        <v>6000000</v>
      </c>
      <c r="D8" s="8">
        <f>'足球水线|waterline_soccer'!D8</f>
        <v>250000</v>
      </c>
      <c r="E8" s="8">
        <f>'足球水线|waterline_soccer'!E8</f>
        <v>350000</v>
      </c>
      <c r="F8" s="8">
        <f>'全服水位控制|waterline1'!O112*10000</f>
        <v>10237</v>
      </c>
      <c r="G8" s="8">
        <f t="shared" si="1"/>
        <v>250000</v>
      </c>
      <c r="H8" s="8">
        <f t="shared" si="2"/>
        <v>350000</v>
      </c>
      <c r="I8" s="8">
        <f>'全服水位控制|waterline1'!O112*10000</f>
        <v>10237</v>
      </c>
    </row>
    <row r="9" spans="1:9" x14ac:dyDescent="0.25">
      <c r="A9" s="8">
        <v>2</v>
      </c>
      <c r="B9" s="8">
        <f t="shared" si="3"/>
        <v>0</v>
      </c>
      <c r="C9" s="8">
        <f t="shared" si="0"/>
        <v>6000000</v>
      </c>
      <c r="D9" s="8">
        <f>'足球水线|waterline_soccer'!D9</f>
        <v>350000</v>
      </c>
      <c r="E9" s="8">
        <f>'足球水线|waterline_soccer'!E9</f>
        <v>450000</v>
      </c>
      <c r="F9" s="8">
        <f>'全服水位控制|waterline1'!O113*10000</f>
        <v>10263</v>
      </c>
      <c r="G9" s="8">
        <f t="shared" si="1"/>
        <v>350000</v>
      </c>
      <c r="H9" s="8">
        <f t="shared" si="2"/>
        <v>450000</v>
      </c>
      <c r="I9" s="8">
        <f>'全服水位控制|waterline1'!O113*10000</f>
        <v>10263</v>
      </c>
    </row>
    <row r="10" spans="1:9" x14ac:dyDescent="0.25">
      <c r="A10" s="8">
        <v>2</v>
      </c>
      <c r="B10" s="8">
        <f t="shared" si="3"/>
        <v>0</v>
      </c>
      <c r="C10" s="8">
        <f t="shared" si="0"/>
        <v>6000000</v>
      </c>
      <c r="D10" s="8">
        <f>'足球水线|waterline_soccer'!D10</f>
        <v>450000</v>
      </c>
      <c r="E10" s="8">
        <f>'足球水线|waterline_soccer'!E10</f>
        <v>550000</v>
      </c>
      <c r="F10" s="8">
        <f>'全服水位控制|waterline1'!O114*10000</f>
        <v>10289</v>
      </c>
      <c r="G10" s="8">
        <f t="shared" si="1"/>
        <v>450000</v>
      </c>
      <c r="H10" s="8">
        <f t="shared" si="2"/>
        <v>550000</v>
      </c>
      <c r="I10" s="8">
        <f>'全服水位控制|waterline1'!O114*10000</f>
        <v>10289</v>
      </c>
    </row>
    <row r="11" spans="1:9" x14ac:dyDescent="0.25">
      <c r="A11" s="8">
        <v>2</v>
      </c>
      <c r="B11" s="8">
        <f t="shared" si="3"/>
        <v>0</v>
      </c>
      <c r="C11" s="8">
        <f t="shared" si="0"/>
        <v>6000000</v>
      </c>
      <c r="D11" s="8">
        <f>'足球水线|waterline_soccer'!D11</f>
        <v>550000</v>
      </c>
      <c r="E11" s="8">
        <f>'足球水线|waterline_soccer'!E11</f>
        <v>650000</v>
      </c>
      <c r="F11" s="8">
        <f>'全服水位控制|waterline1'!O115*10000</f>
        <v>10316</v>
      </c>
      <c r="G11" s="8">
        <f t="shared" si="1"/>
        <v>550000</v>
      </c>
      <c r="H11" s="8">
        <f t="shared" si="2"/>
        <v>650000</v>
      </c>
      <c r="I11" s="8">
        <f>'全服水位控制|waterline1'!O115*10000</f>
        <v>10316</v>
      </c>
    </row>
    <row r="12" spans="1:9" x14ac:dyDescent="0.25">
      <c r="A12" s="8">
        <v>2</v>
      </c>
      <c r="B12" s="8">
        <f t="shared" si="3"/>
        <v>0</v>
      </c>
      <c r="C12" s="8">
        <f t="shared" si="0"/>
        <v>6000000</v>
      </c>
      <c r="D12" s="8">
        <f>'足球水线|waterline_soccer'!D12</f>
        <v>650000</v>
      </c>
      <c r="E12" s="8">
        <f>'足球水线|waterline_soccer'!E12</f>
        <v>750000</v>
      </c>
      <c r="F12" s="8">
        <f>'全服水位控制|waterline1'!O116*10000</f>
        <v>10342</v>
      </c>
      <c r="G12" s="8">
        <f t="shared" si="1"/>
        <v>650000</v>
      </c>
      <c r="H12" s="8">
        <f t="shared" si="2"/>
        <v>750000</v>
      </c>
      <c r="I12" s="8">
        <f>'全服水位控制|waterline1'!O116*10000</f>
        <v>10342</v>
      </c>
    </row>
    <row r="13" spans="1:9" x14ac:dyDescent="0.25">
      <c r="A13" s="8">
        <v>2</v>
      </c>
      <c r="B13" s="8">
        <f t="shared" si="3"/>
        <v>0</v>
      </c>
      <c r="C13" s="8">
        <f t="shared" si="0"/>
        <v>6000000</v>
      </c>
      <c r="D13" s="8">
        <f>'足球水线|waterline_soccer'!D13</f>
        <v>750000</v>
      </c>
      <c r="E13" s="8">
        <f>'足球水线|waterline_soccer'!E13</f>
        <v>850000</v>
      </c>
      <c r="F13" s="8">
        <f>'全服水位控制|waterline1'!O117*10000</f>
        <v>10368</v>
      </c>
      <c r="G13" s="8">
        <f t="shared" si="1"/>
        <v>750000</v>
      </c>
      <c r="H13" s="8">
        <f t="shared" si="2"/>
        <v>850000</v>
      </c>
      <c r="I13" s="8">
        <f>'全服水位控制|waterline1'!O117*10000</f>
        <v>10368</v>
      </c>
    </row>
    <row r="14" spans="1:9" x14ac:dyDescent="0.25">
      <c r="A14" s="8">
        <v>2</v>
      </c>
      <c r="B14" s="8">
        <f t="shared" si="3"/>
        <v>0</v>
      </c>
      <c r="C14" s="8">
        <f t="shared" si="0"/>
        <v>6000000</v>
      </c>
      <c r="D14" s="8">
        <f>'足球水线|waterline_soccer'!D14</f>
        <v>850000</v>
      </c>
      <c r="E14" s="8">
        <f>'足球水线|waterline_soccer'!E14</f>
        <v>950000</v>
      </c>
      <c r="F14" s="8">
        <f>'全服水位控制|waterline1'!O118*10000</f>
        <v>10395</v>
      </c>
      <c r="G14" s="8">
        <f t="shared" si="1"/>
        <v>850000</v>
      </c>
      <c r="H14" s="8">
        <f t="shared" si="2"/>
        <v>950000</v>
      </c>
      <c r="I14" s="8">
        <f>'全服水位控制|waterline1'!O118*10000</f>
        <v>10395</v>
      </c>
    </row>
    <row r="15" spans="1:9" x14ac:dyDescent="0.25">
      <c r="A15" s="8">
        <v>2</v>
      </c>
      <c r="B15" s="8">
        <f t="shared" si="3"/>
        <v>0</v>
      </c>
      <c r="C15" s="8">
        <f t="shared" si="0"/>
        <v>6000000</v>
      </c>
      <c r="D15" s="8">
        <f>'足球水线|waterline_soccer'!D15</f>
        <v>950000</v>
      </c>
      <c r="E15" s="8">
        <f>'足球水线|waterline_soccer'!E15</f>
        <v>1050000</v>
      </c>
      <c r="F15" s="8">
        <f>'全服水位控制|waterline1'!O119*10000</f>
        <v>10421</v>
      </c>
      <c r="G15" s="8">
        <f t="shared" si="1"/>
        <v>950000</v>
      </c>
      <c r="H15" s="8">
        <f t="shared" si="2"/>
        <v>1050000</v>
      </c>
      <c r="I15" s="8">
        <f>'全服水位控制|waterline1'!O119*10000</f>
        <v>10421</v>
      </c>
    </row>
    <row r="16" spans="1:9" x14ac:dyDescent="0.25">
      <c r="A16" s="8">
        <v>2</v>
      </c>
      <c r="B16" s="8">
        <f t="shared" si="3"/>
        <v>0</v>
      </c>
      <c r="C16" s="8">
        <f t="shared" si="0"/>
        <v>6000000</v>
      </c>
      <c r="D16" s="8">
        <f>'足球水线|waterline_soccer'!D16</f>
        <v>1050000</v>
      </c>
      <c r="E16" s="8">
        <f>'足球水线|waterline_soccer'!E16</f>
        <v>1150000</v>
      </c>
      <c r="F16" s="8">
        <f>'全服水位控制|waterline1'!O120*10000</f>
        <v>10447</v>
      </c>
      <c r="G16" s="8">
        <f t="shared" si="1"/>
        <v>1050000</v>
      </c>
      <c r="H16" s="8">
        <f t="shared" si="2"/>
        <v>1150000</v>
      </c>
      <c r="I16" s="8">
        <f>'全服水位控制|waterline1'!O120*10000</f>
        <v>10447</v>
      </c>
    </row>
    <row r="17" spans="1:9" x14ac:dyDescent="0.25">
      <c r="A17" s="8">
        <v>2</v>
      </c>
      <c r="B17" s="8">
        <f t="shared" si="3"/>
        <v>0</v>
      </c>
      <c r="C17" s="8">
        <f t="shared" si="0"/>
        <v>6000000</v>
      </c>
      <c r="D17" s="8">
        <f>'足球水线|waterline_soccer'!D17</f>
        <v>1150000</v>
      </c>
      <c r="E17" s="8">
        <f>'足球水线|waterline_soccer'!E17</f>
        <v>1250000</v>
      </c>
      <c r="F17" s="8">
        <f>'全服水位控制|waterline1'!O121*10000</f>
        <v>10474.000000000002</v>
      </c>
      <c r="G17" s="8">
        <f t="shared" si="1"/>
        <v>1150000</v>
      </c>
      <c r="H17" s="8">
        <f t="shared" si="2"/>
        <v>1250000</v>
      </c>
      <c r="I17" s="8">
        <f>'全服水位控制|waterline1'!O121*10000</f>
        <v>10474.000000000002</v>
      </c>
    </row>
    <row r="18" spans="1:9" x14ac:dyDescent="0.25">
      <c r="A18" s="8">
        <v>2</v>
      </c>
      <c r="B18" s="8">
        <f t="shared" si="3"/>
        <v>0</v>
      </c>
      <c r="C18" s="8">
        <f t="shared" si="0"/>
        <v>6000000</v>
      </c>
      <c r="D18" s="8">
        <f>'足球水线|waterline_soccer'!D18</f>
        <v>1250000</v>
      </c>
      <c r="E18" s="8">
        <f>'足球水线|waterline_soccer'!E18</f>
        <v>1350000</v>
      </c>
      <c r="F18" s="8">
        <f>'全服水位控制|waterline1'!O122*10000</f>
        <v>10500</v>
      </c>
      <c r="G18" s="8">
        <f t="shared" si="1"/>
        <v>1250000</v>
      </c>
      <c r="H18" s="8">
        <f t="shared" si="2"/>
        <v>1350000</v>
      </c>
      <c r="I18" s="8">
        <f>'全服水位控制|waterline1'!O122*10000</f>
        <v>10500</v>
      </c>
    </row>
    <row r="19" spans="1:9" x14ac:dyDescent="0.25">
      <c r="A19" s="8">
        <v>2</v>
      </c>
      <c r="B19" s="8">
        <f t="shared" si="3"/>
        <v>0</v>
      </c>
      <c r="C19" s="8">
        <f t="shared" si="0"/>
        <v>6000000</v>
      </c>
      <c r="D19" s="8">
        <f>'足球水线|waterline_soccer'!D19</f>
        <v>1350000</v>
      </c>
      <c r="E19" s="8">
        <f>'足球水线|waterline_soccer'!E19</f>
        <v>1450000</v>
      </c>
      <c r="F19" s="8">
        <f>'全服水位控制|waterline1'!O123*10000</f>
        <v>10526</v>
      </c>
      <c r="G19" s="8">
        <f t="shared" si="1"/>
        <v>1350000</v>
      </c>
      <c r="H19" s="8">
        <f t="shared" si="2"/>
        <v>1450000</v>
      </c>
      <c r="I19" s="8">
        <f>'全服水位控制|waterline1'!O123*10000</f>
        <v>10526</v>
      </c>
    </row>
    <row r="20" spans="1:9" x14ac:dyDescent="0.25">
      <c r="A20" s="8">
        <v>2</v>
      </c>
      <c r="B20" s="8">
        <f t="shared" si="3"/>
        <v>0</v>
      </c>
      <c r="C20" s="8">
        <f t="shared" si="0"/>
        <v>6000000</v>
      </c>
      <c r="D20" s="8">
        <f>'足球水线|waterline_soccer'!D20</f>
        <v>1450000</v>
      </c>
      <c r="E20" s="8">
        <f>'足球水线|waterline_soccer'!E20</f>
        <v>1550000</v>
      </c>
      <c r="F20" s="8">
        <f>'全服水位控制|waterline1'!O124*10000</f>
        <v>10552.999999999998</v>
      </c>
      <c r="G20" s="8">
        <f t="shared" si="1"/>
        <v>1450000</v>
      </c>
      <c r="H20" s="8">
        <f t="shared" si="2"/>
        <v>1550000</v>
      </c>
      <c r="I20" s="8">
        <f>'全服水位控制|waterline1'!O124*10000</f>
        <v>10552.999999999998</v>
      </c>
    </row>
    <row r="21" spans="1:9" x14ac:dyDescent="0.25">
      <c r="A21" s="8">
        <v>2</v>
      </c>
      <c r="B21" s="8">
        <f t="shared" si="3"/>
        <v>0</v>
      </c>
      <c r="C21" s="8">
        <f t="shared" si="0"/>
        <v>6000000</v>
      </c>
      <c r="D21" s="8">
        <f>'足球水线|waterline_soccer'!D21</f>
        <v>1550000</v>
      </c>
      <c r="E21" s="8">
        <f>'足球水线|waterline_soccer'!E21</f>
        <v>1650000</v>
      </c>
      <c r="F21" s="8">
        <f>'全服水位控制|waterline1'!O125*10000</f>
        <v>10579</v>
      </c>
      <c r="G21" s="8">
        <f t="shared" si="1"/>
        <v>1550000</v>
      </c>
      <c r="H21" s="8">
        <f t="shared" si="2"/>
        <v>1650000</v>
      </c>
      <c r="I21" s="8">
        <f>'全服水位控制|waterline1'!O125*10000</f>
        <v>10579</v>
      </c>
    </row>
    <row r="22" spans="1:9" x14ac:dyDescent="0.25">
      <c r="A22" s="8">
        <v>2</v>
      </c>
      <c r="B22" s="8">
        <f t="shared" si="3"/>
        <v>0</v>
      </c>
      <c r="C22" s="8">
        <f t="shared" si="0"/>
        <v>6000000</v>
      </c>
      <c r="D22" s="8">
        <f>'足球水线|waterline_soccer'!D22</f>
        <v>1650000</v>
      </c>
      <c r="E22" s="8">
        <f>'足球水线|waterline_soccer'!E22</f>
        <v>1750000</v>
      </c>
      <c r="F22" s="8">
        <f>'全服水位控制|waterline1'!O126*10000</f>
        <v>10605</v>
      </c>
      <c r="G22" s="8">
        <f t="shared" si="1"/>
        <v>1650000</v>
      </c>
      <c r="H22" s="8">
        <f t="shared" si="2"/>
        <v>1750000</v>
      </c>
      <c r="I22" s="8">
        <f>'全服水位控制|waterline1'!O126*10000</f>
        <v>10605</v>
      </c>
    </row>
    <row r="23" spans="1:9" x14ac:dyDescent="0.25">
      <c r="A23" s="8">
        <v>2</v>
      </c>
      <c r="B23" s="8">
        <f t="shared" si="3"/>
        <v>0</v>
      </c>
      <c r="C23" s="8">
        <f t="shared" si="0"/>
        <v>6000000</v>
      </c>
      <c r="D23" s="8">
        <f>'足球水线|waterline_soccer'!D23</f>
        <v>1750000</v>
      </c>
      <c r="E23" s="8">
        <f>'足球水线|waterline_soccer'!E23</f>
        <v>1850000</v>
      </c>
      <c r="F23" s="8">
        <f>'全服水位控制|waterline1'!O127*10000</f>
        <v>10632</v>
      </c>
      <c r="G23" s="8">
        <f t="shared" si="1"/>
        <v>1750000</v>
      </c>
      <c r="H23" s="8">
        <f t="shared" si="2"/>
        <v>1850000</v>
      </c>
      <c r="I23" s="8">
        <f>'全服水位控制|waterline1'!O127*10000</f>
        <v>10632</v>
      </c>
    </row>
    <row r="24" spans="1:9" x14ac:dyDescent="0.25">
      <c r="A24" s="8">
        <v>2</v>
      </c>
      <c r="B24" s="8">
        <f t="shared" si="3"/>
        <v>0</v>
      </c>
      <c r="C24" s="8">
        <f t="shared" si="0"/>
        <v>6000000</v>
      </c>
      <c r="D24" s="8">
        <f>'足球水线|waterline_soccer'!D24</f>
        <v>1850000</v>
      </c>
      <c r="E24" s="8">
        <f>'足球水线|waterline_soccer'!E24</f>
        <v>1950000</v>
      </c>
      <c r="F24" s="8">
        <f>'全服水位控制|waterline1'!O128*10000</f>
        <v>10658</v>
      </c>
      <c r="G24" s="8">
        <f t="shared" si="1"/>
        <v>1850000</v>
      </c>
      <c r="H24" s="8">
        <f t="shared" si="2"/>
        <v>1950000</v>
      </c>
      <c r="I24" s="8">
        <f>'全服水位控制|waterline1'!O128*10000</f>
        <v>10658</v>
      </c>
    </row>
    <row r="25" spans="1:9" x14ac:dyDescent="0.25">
      <c r="A25" s="8">
        <v>2</v>
      </c>
      <c r="B25" s="8">
        <f t="shared" si="3"/>
        <v>0</v>
      </c>
      <c r="C25" s="8">
        <f t="shared" si="0"/>
        <v>6000000</v>
      </c>
      <c r="D25" s="8">
        <f>'足球水线|waterline_soccer'!D25</f>
        <v>1950000</v>
      </c>
      <c r="E25" s="8">
        <f>'足球水线|waterline_soccer'!E25</f>
        <v>2050000</v>
      </c>
      <c r="F25" s="8">
        <f>'全服水位控制|waterline1'!O129*10000</f>
        <v>10684</v>
      </c>
      <c r="G25" s="8">
        <f t="shared" si="1"/>
        <v>1950000</v>
      </c>
      <c r="H25" s="8">
        <f t="shared" si="2"/>
        <v>2050000</v>
      </c>
      <c r="I25" s="8">
        <f>'全服水位控制|waterline1'!O129*10000</f>
        <v>10684</v>
      </c>
    </row>
    <row r="26" spans="1:9" x14ac:dyDescent="0.25">
      <c r="A26" s="8">
        <v>2</v>
      </c>
      <c r="B26" s="8">
        <f t="shared" si="3"/>
        <v>0</v>
      </c>
      <c r="C26" s="8">
        <f t="shared" si="0"/>
        <v>6000000</v>
      </c>
      <c r="D26" s="8">
        <f>'足球水线|waterline_soccer'!D26</f>
        <v>2050000</v>
      </c>
      <c r="E26" s="8">
        <f>'足球水线|waterline_soccer'!E26</f>
        <v>2150000</v>
      </c>
      <c r="F26" s="8">
        <f>'全服水位控制|waterline1'!O130*10000</f>
        <v>10711</v>
      </c>
      <c r="G26" s="8">
        <f t="shared" si="1"/>
        <v>2050000</v>
      </c>
      <c r="H26" s="8">
        <f t="shared" si="2"/>
        <v>2150000</v>
      </c>
      <c r="I26" s="8">
        <f>'全服水位控制|waterline1'!O130*10000</f>
        <v>10711</v>
      </c>
    </row>
    <row r="27" spans="1:9" x14ac:dyDescent="0.25">
      <c r="A27" s="8">
        <v>2</v>
      </c>
      <c r="B27" s="8">
        <f t="shared" si="3"/>
        <v>0</v>
      </c>
      <c r="C27" s="8">
        <f t="shared" si="0"/>
        <v>6000000</v>
      </c>
      <c r="D27" s="8">
        <f>'足球水线|waterline_soccer'!D27</f>
        <v>2150000</v>
      </c>
      <c r="E27" s="8">
        <f>'足球水线|waterline_soccer'!E27</f>
        <v>2250000</v>
      </c>
      <c r="F27" s="8">
        <f>'全服水位控制|waterline1'!O131*10000</f>
        <v>10737.000000000002</v>
      </c>
      <c r="G27" s="8">
        <f t="shared" si="1"/>
        <v>2150000</v>
      </c>
      <c r="H27" s="8">
        <f t="shared" si="2"/>
        <v>2250000</v>
      </c>
      <c r="I27" s="8">
        <f>'全服水位控制|waterline1'!O131*10000</f>
        <v>10737.000000000002</v>
      </c>
    </row>
    <row r="28" spans="1:9" x14ac:dyDescent="0.25">
      <c r="A28" s="8">
        <v>2</v>
      </c>
      <c r="B28" s="8">
        <f t="shared" si="3"/>
        <v>0</v>
      </c>
      <c r="C28" s="8">
        <f t="shared" si="0"/>
        <v>6000000</v>
      </c>
      <c r="D28" s="8">
        <f>'足球水线|waterline_soccer'!D28</f>
        <v>2250000</v>
      </c>
      <c r="E28" s="8">
        <f>'足球水线|waterline_soccer'!E28</f>
        <v>2350000</v>
      </c>
      <c r="F28" s="8">
        <f>'全服水位控制|waterline1'!O132*10000</f>
        <v>10763</v>
      </c>
      <c r="G28" s="8">
        <f t="shared" si="1"/>
        <v>2250000</v>
      </c>
      <c r="H28" s="8">
        <f t="shared" si="2"/>
        <v>2350000</v>
      </c>
      <c r="I28" s="8">
        <f>'全服水位控制|waterline1'!O132*10000</f>
        <v>10763</v>
      </c>
    </row>
    <row r="29" spans="1:9" x14ac:dyDescent="0.25">
      <c r="A29" s="8">
        <v>2</v>
      </c>
      <c r="B29" s="8">
        <f t="shared" si="3"/>
        <v>0</v>
      </c>
      <c r="C29" s="8">
        <f t="shared" si="0"/>
        <v>6000000</v>
      </c>
      <c r="D29" s="8">
        <f>'足球水线|waterline_soccer'!D29</f>
        <v>2350000</v>
      </c>
      <c r="E29" s="8">
        <f>'足球水线|waterline_soccer'!E29</f>
        <v>2450000</v>
      </c>
      <c r="F29" s="8">
        <f>'全服水位控制|waterline1'!O133*10000</f>
        <v>10789</v>
      </c>
      <c r="G29" s="8">
        <f t="shared" si="1"/>
        <v>2350000</v>
      </c>
      <c r="H29" s="8">
        <f t="shared" si="2"/>
        <v>2450000</v>
      </c>
      <c r="I29" s="8">
        <f>'全服水位控制|waterline1'!O133*10000</f>
        <v>10789</v>
      </c>
    </row>
    <row r="30" spans="1:9" x14ac:dyDescent="0.25">
      <c r="A30" s="8">
        <v>2</v>
      </c>
      <c r="B30" s="9">
        <f t="shared" si="3"/>
        <v>0</v>
      </c>
      <c r="C30" s="9">
        <f t="shared" ref="C30:C93" si="4">B56</f>
        <v>6000000</v>
      </c>
      <c r="D30" s="8">
        <f>'足球水线|waterline_soccer'!D30</f>
        <v>2450000</v>
      </c>
      <c r="E30" s="8">
        <f>'足球水线|waterline_soccer'!E30</f>
        <v>0</v>
      </c>
      <c r="F30" s="8">
        <f>'全服水位控制|waterline1'!O134*10000</f>
        <v>10815.999999999998</v>
      </c>
      <c r="G30" s="8">
        <f t="shared" si="1"/>
        <v>2450000</v>
      </c>
      <c r="H30" s="8">
        <f t="shared" si="2"/>
        <v>0</v>
      </c>
      <c r="I30" s="8">
        <f>'全服水位控制|waterline1'!O134*10000</f>
        <v>10815.999999999998</v>
      </c>
    </row>
    <row r="31" spans="1:9" x14ac:dyDescent="0.25">
      <c r="A31" s="8">
        <v>2</v>
      </c>
      <c r="B31" s="9">
        <v>6000000</v>
      </c>
      <c r="C31" s="8">
        <f t="shared" si="4"/>
        <v>10500000</v>
      </c>
      <c r="D31" s="8">
        <f t="shared" ref="D31:D94" si="5">D5</f>
        <v>0</v>
      </c>
      <c r="E31" s="8">
        <f t="shared" ref="E31:E94" si="6">E5</f>
        <v>50000</v>
      </c>
      <c r="F31" s="8">
        <f>'全服水位控制|waterline1'!O135*10000</f>
        <v>10658</v>
      </c>
      <c r="G31" s="8">
        <f t="shared" si="1"/>
        <v>0</v>
      </c>
      <c r="H31" s="8">
        <f t="shared" si="2"/>
        <v>50000</v>
      </c>
      <c r="I31" s="8">
        <f>'全服水位控制|waterline1'!O135*10000</f>
        <v>10658</v>
      </c>
    </row>
    <row r="32" spans="1:9" x14ac:dyDescent="0.25">
      <c r="A32" s="8">
        <v>2</v>
      </c>
      <c r="B32" s="8">
        <f t="shared" ref="B32:B56" si="7">B31</f>
        <v>6000000</v>
      </c>
      <c r="C32" s="8">
        <f t="shared" si="4"/>
        <v>10500000</v>
      </c>
      <c r="D32" s="8">
        <f t="shared" si="5"/>
        <v>50000</v>
      </c>
      <c r="E32" s="8">
        <f t="shared" si="6"/>
        <v>150000</v>
      </c>
      <c r="F32" s="8">
        <f>'全服水位控制|waterline1'!O136*10000</f>
        <v>10684</v>
      </c>
      <c r="G32" s="8">
        <f t="shared" si="1"/>
        <v>50000</v>
      </c>
      <c r="H32" s="8">
        <f t="shared" si="2"/>
        <v>150000</v>
      </c>
      <c r="I32" s="8">
        <f>'全服水位控制|waterline1'!O136*10000</f>
        <v>10684</v>
      </c>
    </row>
    <row r="33" spans="1:9" x14ac:dyDescent="0.25">
      <c r="A33" s="8">
        <v>2</v>
      </c>
      <c r="B33" s="8">
        <f t="shared" si="7"/>
        <v>6000000</v>
      </c>
      <c r="C33" s="8">
        <f t="shared" si="4"/>
        <v>10500000</v>
      </c>
      <c r="D33" s="8">
        <f t="shared" si="5"/>
        <v>150000</v>
      </c>
      <c r="E33" s="8">
        <f t="shared" si="6"/>
        <v>250000</v>
      </c>
      <c r="F33" s="8">
        <f>'全服水位控制|waterline1'!O137*10000</f>
        <v>10711</v>
      </c>
      <c r="G33" s="8">
        <f t="shared" si="1"/>
        <v>150000</v>
      </c>
      <c r="H33" s="8">
        <f t="shared" si="2"/>
        <v>250000</v>
      </c>
      <c r="I33" s="8">
        <f>'全服水位控制|waterline1'!O137*10000</f>
        <v>10711</v>
      </c>
    </row>
    <row r="34" spans="1:9" x14ac:dyDescent="0.25">
      <c r="A34" s="8">
        <v>2</v>
      </c>
      <c r="B34" s="8">
        <f t="shared" si="7"/>
        <v>6000000</v>
      </c>
      <c r="C34" s="8">
        <f t="shared" si="4"/>
        <v>10500000</v>
      </c>
      <c r="D34" s="8">
        <f t="shared" si="5"/>
        <v>250000</v>
      </c>
      <c r="E34" s="8">
        <f t="shared" si="6"/>
        <v>350000</v>
      </c>
      <c r="F34" s="8">
        <f>'全服水位控制|waterline1'!O138*10000</f>
        <v>10737.000000000002</v>
      </c>
      <c r="G34" s="8">
        <f t="shared" si="1"/>
        <v>250000</v>
      </c>
      <c r="H34" s="8">
        <f t="shared" si="2"/>
        <v>350000</v>
      </c>
      <c r="I34" s="8">
        <f>'全服水位控制|waterline1'!O138*10000</f>
        <v>10737.000000000002</v>
      </c>
    </row>
    <row r="35" spans="1:9" x14ac:dyDescent="0.25">
      <c r="A35" s="8">
        <v>2</v>
      </c>
      <c r="B35" s="8">
        <f t="shared" si="7"/>
        <v>6000000</v>
      </c>
      <c r="C35" s="8">
        <f t="shared" si="4"/>
        <v>10500000</v>
      </c>
      <c r="D35" s="8">
        <f t="shared" si="5"/>
        <v>350000</v>
      </c>
      <c r="E35" s="8">
        <f t="shared" si="6"/>
        <v>450000</v>
      </c>
      <c r="F35" s="8">
        <f>'全服水位控制|waterline1'!O139*10000</f>
        <v>10763</v>
      </c>
      <c r="G35" s="8">
        <f t="shared" si="1"/>
        <v>350000</v>
      </c>
      <c r="H35" s="8">
        <f t="shared" si="2"/>
        <v>450000</v>
      </c>
      <c r="I35" s="8">
        <f>'全服水位控制|waterline1'!O139*10000</f>
        <v>10763</v>
      </c>
    </row>
    <row r="36" spans="1:9" x14ac:dyDescent="0.25">
      <c r="A36" s="8">
        <v>2</v>
      </c>
      <c r="B36" s="8">
        <f t="shared" si="7"/>
        <v>6000000</v>
      </c>
      <c r="C36" s="8">
        <f t="shared" si="4"/>
        <v>10500000</v>
      </c>
      <c r="D36" s="8">
        <f t="shared" si="5"/>
        <v>450000</v>
      </c>
      <c r="E36" s="8">
        <f t="shared" si="6"/>
        <v>550000</v>
      </c>
      <c r="F36" s="8">
        <f>'全服水位控制|waterline1'!O140*10000</f>
        <v>10789</v>
      </c>
      <c r="G36" s="8">
        <f t="shared" si="1"/>
        <v>450000</v>
      </c>
      <c r="H36" s="8">
        <f t="shared" si="2"/>
        <v>550000</v>
      </c>
      <c r="I36" s="8">
        <f>'全服水位控制|waterline1'!O140*10000</f>
        <v>10789</v>
      </c>
    </row>
    <row r="37" spans="1:9" x14ac:dyDescent="0.25">
      <c r="A37" s="8">
        <v>2</v>
      </c>
      <c r="B37" s="8">
        <f t="shared" si="7"/>
        <v>6000000</v>
      </c>
      <c r="C37" s="8">
        <f t="shared" si="4"/>
        <v>10500000</v>
      </c>
      <c r="D37" s="8">
        <f t="shared" si="5"/>
        <v>550000</v>
      </c>
      <c r="E37" s="8">
        <f t="shared" si="6"/>
        <v>650000</v>
      </c>
      <c r="F37" s="8">
        <f>'全服水位控制|waterline1'!O141*10000</f>
        <v>10815.999999999998</v>
      </c>
      <c r="G37" s="8">
        <f t="shared" si="1"/>
        <v>550000</v>
      </c>
      <c r="H37" s="8">
        <f t="shared" si="2"/>
        <v>650000</v>
      </c>
      <c r="I37" s="8">
        <f>'全服水位控制|waterline1'!O141*10000</f>
        <v>10815.999999999998</v>
      </c>
    </row>
    <row r="38" spans="1:9" x14ac:dyDescent="0.25">
      <c r="A38" s="8">
        <v>2</v>
      </c>
      <c r="B38" s="8">
        <f t="shared" si="7"/>
        <v>6000000</v>
      </c>
      <c r="C38" s="8">
        <f t="shared" si="4"/>
        <v>10500000</v>
      </c>
      <c r="D38" s="8">
        <f t="shared" si="5"/>
        <v>650000</v>
      </c>
      <c r="E38" s="8">
        <f t="shared" si="6"/>
        <v>750000</v>
      </c>
      <c r="F38" s="8">
        <f>'全服水位控制|waterline1'!O142*10000</f>
        <v>10842</v>
      </c>
      <c r="G38" s="8">
        <f t="shared" si="1"/>
        <v>650000</v>
      </c>
      <c r="H38" s="8">
        <f t="shared" si="2"/>
        <v>750000</v>
      </c>
      <c r="I38" s="8">
        <f>'全服水位控制|waterline1'!O142*10000</f>
        <v>10842</v>
      </c>
    </row>
    <row r="39" spans="1:9" x14ac:dyDescent="0.25">
      <c r="A39" s="8">
        <v>2</v>
      </c>
      <c r="B39" s="8">
        <f t="shared" si="7"/>
        <v>6000000</v>
      </c>
      <c r="C39" s="8">
        <f t="shared" si="4"/>
        <v>10500000</v>
      </c>
      <c r="D39" s="8">
        <f t="shared" si="5"/>
        <v>750000</v>
      </c>
      <c r="E39" s="8">
        <f t="shared" si="6"/>
        <v>850000</v>
      </c>
      <c r="F39" s="8">
        <f>'全服水位控制|waterline1'!O143*10000</f>
        <v>10868</v>
      </c>
      <c r="G39" s="8">
        <f t="shared" si="1"/>
        <v>750000</v>
      </c>
      <c r="H39" s="8">
        <f t="shared" si="2"/>
        <v>850000</v>
      </c>
      <c r="I39" s="8">
        <f>'全服水位控制|waterline1'!O143*10000</f>
        <v>10868</v>
      </c>
    </row>
    <row r="40" spans="1:9" x14ac:dyDescent="0.25">
      <c r="A40" s="8">
        <v>2</v>
      </c>
      <c r="B40" s="8">
        <f t="shared" si="7"/>
        <v>6000000</v>
      </c>
      <c r="C40" s="8">
        <f t="shared" si="4"/>
        <v>10500000</v>
      </c>
      <c r="D40" s="8">
        <f t="shared" si="5"/>
        <v>850000</v>
      </c>
      <c r="E40" s="8">
        <f t="shared" si="6"/>
        <v>950000</v>
      </c>
      <c r="F40" s="8">
        <f>'全服水位控制|waterline1'!O144*10000</f>
        <v>10895</v>
      </c>
      <c r="G40" s="8">
        <f t="shared" si="1"/>
        <v>850000</v>
      </c>
      <c r="H40" s="8">
        <f t="shared" si="2"/>
        <v>950000</v>
      </c>
      <c r="I40" s="8">
        <f>'全服水位控制|waterline1'!O144*10000</f>
        <v>10895</v>
      </c>
    </row>
    <row r="41" spans="1:9" x14ac:dyDescent="0.25">
      <c r="A41" s="8">
        <v>2</v>
      </c>
      <c r="B41" s="8">
        <f t="shared" si="7"/>
        <v>6000000</v>
      </c>
      <c r="C41" s="8">
        <f t="shared" si="4"/>
        <v>10500000</v>
      </c>
      <c r="D41" s="8">
        <f t="shared" si="5"/>
        <v>950000</v>
      </c>
      <c r="E41" s="8">
        <f t="shared" si="6"/>
        <v>1050000</v>
      </c>
      <c r="F41" s="8">
        <f>'全服水位控制|waterline1'!O145*10000</f>
        <v>10921</v>
      </c>
      <c r="G41" s="8">
        <f t="shared" si="1"/>
        <v>950000</v>
      </c>
      <c r="H41" s="8">
        <f t="shared" si="2"/>
        <v>1050000</v>
      </c>
      <c r="I41" s="8">
        <f>'全服水位控制|waterline1'!O145*10000</f>
        <v>10921</v>
      </c>
    </row>
    <row r="42" spans="1:9" x14ac:dyDescent="0.25">
      <c r="A42" s="8">
        <v>2</v>
      </c>
      <c r="B42" s="8">
        <f t="shared" si="7"/>
        <v>6000000</v>
      </c>
      <c r="C42" s="8">
        <f t="shared" si="4"/>
        <v>10500000</v>
      </c>
      <c r="D42" s="8">
        <f t="shared" si="5"/>
        <v>1050000</v>
      </c>
      <c r="E42" s="8">
        <f t="shared" si="6"/>
        <v>1150000</v>
      </c>
      <c r="F42" s="8">
        <f>'全服水位控制|waterline1'!O146*10000</f>
        <v>10947</v>
      </c>
      <c r="G42" s="8">
        <f t="shared" si="1"/>
        <v>1050000</v>
      </c>
      <c r="H42" s="8">
        <f t="shared" si="2"/>
        <v>1150000</v>
      </c>
      <c r="I42" s="8">
        <f>'全服水位控制|waterline1'!O146*10000</f>
        <v>10947</v>
      </c>
    </row>
    <row r="43" spans="1:9" x14ac:dyDescent="0.25">
      <c r="A43" s="8">
        <v>2</v>
      </c>
      <c r="B43" s="8">
        <f t="shared" si="7"/>
        <v>6000000</v>
      </c>
      <c r="C43" s="8">
        <f t="shared" si="4"/>
        <v>10500000</v>
      </c>
      <c r="D43" s="8">
        <f t="shared" si="5"/>
        <v>1150000</v>
      </c>
      <c r="E43" s="8">
        <f t="shared" si="6"/>
        <v>1250000</v>
      </c>
      <c r="F43" s="8">
        <f>'全服水位控制|waterline1'!O147*10000</f>
        <v>10974</v>
      </c>
      <c r="G43" s="8">
        <f t="shared" si="1"/>
        <v>1150000</v>
      </c>
      <c r="H43" s="8">
        <f t="shared" si="2"/>
        <v>1250000</v>
      </c>
      <c r="I43" s="8">
        <f>'全服水位控制|waterline1'!O147*10000</f>
        <v>10974</v>
      </c>
    </row>
    <row r="44" spans="1:9" x14ac:dyDescent="0.25">
      <c r="A44" s="8">
        <v>2</v>
      </c>
      <c r="B44" s="8">
        <f t="shared" si="7"/>
        <v>6000000</v>
      </c>
      <c r="C44" s="8">
        <f t="shared" si="4"/>
        <v>10500000</v>
      </c>
      <c r="D44" s="8">
        <f t="shared" si="5"/>
        <v>1250000</v>
      </c>
      <c r="E44" s="8">
        <f t="shared" si="6"/>
        <v>1350000</v>
      </c>
      <c r="F44" s="8">
        <f>'全服水位控制|waterline1'!O148*10000</f>
        <v>11000</v>
      </c>
      <c r="G44" s="8">
        <f t="shared" si="1"/>
        <v>1250000</v>
      </c>
      <c r="H44" s="8">
        <f t="shared" si="2"/>
        <v>1350000</v>
      </c>
      <c r="I44" s="8">
        <f>'全服水位控制|waterline1'!O148*10000</f>
        <v>11000</v>
      </c>
    </row>
    <row r="45" spans="1:9" x14ac:dyDescent="0.25">
      <c r="A45" s="8">
        <v>2</v>
      </c>
      <c r="B45" s="8">
        <f t="shared" si="7"/>
        <v>6000000</v>
      </c>
      <c r="C45" s="8">
        <f t="shared" si="4"/>
        <v>10500000</v>
      </c>
      <c r="D45" s="8">
        <f t="shared" si="5"/>
        <v>1350000</v>
      </c>
      <c r="E45" s="8">
        <f t="shared" si="6"/>
        <v>1450000</v>
      </c>
      <c r="F45" s="8">
        <f>'全服水位控制|waterline1'!O149*10000</f>
        <v>11026</v>
      </c>
      <c r="G45" s="8">
        <f t="shared" si="1"/>
        <v>1350000</v>
      </c>
      <c r="H45" s="8">
        <f t="shared" si="2"/>
        <v>1450000</v>
      </c>
      <c r="I45" s="8">
        <f>'全服水位控制|waterline1'!O149*10000</f>
        <v>11026</v>
      </c>
    </row>
    <row r="46" spans="1:9" x14ac:dyDescent="0.25">
      <c r="A46" s="8">
        <v>2</v>
      </c>
      <c r="B46" s="8">
        <f t="shared" si="7"/>
        <v>6000000</v>
      </c>
      <c r="C46" s="8">
        <f t="shared" si="4"/>
        <v>10500000</v>
      </c>
      <c r="D46" s="8">
        <f t="shared" si="5"/>
        <v>1450000</v>
      </c>
      <c r="E46" s="8">
        <f t="shared" si="6"/>
        <v>1550000</v>
      </c>
      <c r="F46" s="8">
        <f>'全服水位控制|waterline1'!O150*10000</f>
        <v>11053</v>
      </c>
      <c r="G46" s="8">
        <f t="shared" si="1"/>
        <v>1450000</v>
      </c>
      <c r="H46" s="8">
        <f t="shared" si="2"/>
        <v>1550000</v>
      </c>
      <c r="I46" s="8">
        <f>'全服水位控制|waterline1'!O150*10000</f>
        <v>11053</v>
      </c>
    </row>
    <row r="47" spans="1:9" x14ac:dyDescent="0.25">
      <c r="A47" s="8">
        <v>2</v>
      </c>
      <c r="B47" s="8">
        <f t="shared" si="7"/>
        <v>6000000</v>
      </c>
      <c r="C47" s="8">
        <f t="shared" si="4"/>
        <v>10500000</v>
      </c>
      <c r="D47" s="8">
        <f t="shared" si="5"/>
        <v>1550000</v>
      </c>
      <c r="E47" s="8">
        <f t="shared" si="6"/>
        <v>1650000</v>
      </c>
      <c r="F47" s="8">
        <f>'全服水位控制|waterline1'!O151*10000</f>
        <v>11079.000000000002</v>
      </c>
      <c r="G47" s="8">
        <f t="shared" si="1"/>
        <v>1550000</v>
      </c>
      <c r="H47" s="8">
        <f t="shared" si="2"/>
        <v>1650000</v>
      </c>
      <c r="I47" s="8">
        <f>'全服水位控制|waterline1'!O151*10000</f>
        <v>11079.000000000002</v>
      </c>
    </row>
    <row r="48" spans="1:9" x14ac:dyDescent="0.25">
      <c r="A48" s="8">
        <v>2</v>
      </c>
      <c r="B48" s="8">
        <f t="shared" si="7"/>
        <v>6000000</v>
      </c>
      <c r="C48" s="8">
        <f t="shared" si="4"/>
        <v>10500000</v>
      </c>
      <c r="D48" s="8">
        <f t="shared" si="5"/>
        <v>1650000</v>
      </c>
      <c r="E48" s="8">
        <f t="shared" si="6"/>
        <v>1750000</v>
      </c>
      <c r="F48" s="8">
        <f>'全服水位控制|waterline1'!O152*10000</f>
        <v>11105</v>
      </c>
      <c r="G48" s="8">
        <f t="shared" si="1"/>
        <v>1650000</v>
      </c>
      <c r="H48" s="8">
        <f t="shared" si="2"/>
        <v>1750000</v>
      </c>
      <c r="I48" s="8">
        <f>'全服水位控制|waterline1'!O152*10000</f>
        <v>11105</v>
      </c>
    </row>
    <row r="49" spans="1:9" x14ac:dyDescent="0.25">
      <c r="A49" s="8">
        <v>2</v>
      </c>
      <c r="B49" s="8">
        <f t="shared" si="7"/>
        <v>6000000</v>
      </c>
      <c r="C49" s="8">
        <f t="shared" si="4"/>
        <v>10500000</v>
      </c>
      <c r="D49" s="8">
        <f t="shared" si="5"/>
        <v>1750000</v>
      </c>
      <c r="E49" s="8">
        <f t="shared" si="6"/>
        <v>1850000</v>
      </c>
      <c r="F49" s="8">
        <f>'全服水位控制|waterline1'!O153*10000</f>
        <v>11132</v>
      </c>
      <c r="G49" s="8">
        <f t="shared" si="1"/>
        <v>1750000</v>
      </c>
      <c r="H49" s="8">
        <f t="shared" si="2"/>
        <v>1850000</v>
      </c>
      <c r="I49" s="8">
        <f>'全服水位控制|waterline1'!O153*10000</f>
        <v>11132</v>
      </c>
    </row>
    <row r="50" spans="1:9" x14ac:dyDescent="0.25">
      <c r="A50" s="8">
        <v>2</v>
      </c>
      <c r="B50" s="8">
        <f t="shared" si="7"/>
        <v>6000000</v>
      </c>
      <c r="C50" s="8">
        <f t="shared" si="4"/>
        <v>10500000</v>
      </c>
      <c r="D50" s="8">
        <f t="shared" si="5"/>
        <v>1850000</v>
      </c>
      <c r="E50" s="8">
        <f t="shared" si="6"/>
        <v>1950000</v>
      </c>
      <c r="F50" s="8">
        <f>'全服水位控制|waterline1'!O154*10000</f>
        <v>11157.999999999998</v>
      </c>
      <c r="G50" s="8">
        <f t="shared" si="1"/>
        <v>1850000</v>
      </c>
      <c r="H50" s="8">
        <f t="shared" si="2"/>
        <v>1950000</v>
      </c>
      <c r="I50" s="8">
        <f>'全服水位控制|waterline1'!O154*10000</f>
        <v>11157.999999999998</v>
      </c>
    </row>
    <row r="51" spans="1:9" x14ac:dyDescent="0.25">
      <c r="A51" s="8">
        <v>2</v>
      </c>
      <c r="B51" s="8">
        <f t="shared" si="7"/>
        <v>6000000</v>
      </c>
      <c r="C51" s="8">
        <f t="shared" si="4"/>
        <v>10500000</v>
      </c>
      <c r="D51" s="8">
        <f t="shared" si="5"/>
        <v>1950000</v>
      </c>
      <c r="E51" s="8">
        <f t="shared" si="6"/>
        <v>2050000</v>
      </c>
      <c r="F51" s="8">
        <f>'全服水位控制|waterline1'!O155*10000</f>
        <v>11184</v>
      </c>
      <c r="G51" s="8">
        <f t="shared" si="1"/>
        <v>1950000</v>
      </c>
      <c r="H51" s="8">
        <f t="shared" si="2"/>
        <v>2050000</v>
      </c>
      <c r="I51" s="8">
        <f>'全服水位控制|waterline1'!O155*10000</f>
        <v>11184</v>
      </c>
    </row>
    <row r="52" spans="1:9" x14ac:dyDescent="0.25">
      <c r="A52" s="8">
        <v>2</v>
      </c>
      <c r="B52" s="8">
        <f t="shared" si="7"/>
        <v>6000000</v>
      </c>
      <c r="C52" s="8">
        <f t="shared" si="4"/>
        <v>10500000</v>
      </c>
      <c r="D52" s="8">
        <f t="shared" si="5"/>
        <v>2050000</v>
      </c>
      <c r="E52" s="8">
        <f t="shared" si="6"/>
        <v>2150000</v>
      </c>
      <c r="F52" s="8">
        <f>'全服水位控制|waterline1'!O156*10000</f>
        <v>11211</v>
      </c>
      <c r="G52" s="8">
        <f t="shared" si="1"/>
        <v>2050000</v>
      </c>
      <c r="H52" s="8">
        <f t="shared" si="2"/>
        <v>2150000</v>
      </c>
      <c r="I52" s="8">
        <f>'全服水位控制|waterline1'!O156*10000</f>
        <v>11211</v>
      </c>
    </row>
    <row r="53" spans="1:9" x14ac:dyDescent="0.25">
      <c r="A53" s="8">
        <v>2</v>
      </c>
      <c r="B53" s="8">
        <f t="shared" si="7"/>
        <v>6000000</v>
      </c>
      <c r="C53" s="8">
        <f t="shared" si="4"/>
        <v>10500000</v>
      </c>
      <c r="D53" s="8">
        <f t="shared" si="5"/>
        <v>2150000</v>
      </c>
      <c r="E53" s="8">
        <f t="shared" si="6"/>
        <v>2250000</v>
      </c>
      <c r="F53" s="8">
        <f>'全服水位控制|waterline1'!O157*10000</f>
        <v>11237</v>
      </c>
      <c r="G53" s="8">
        <f t="shared" si="1"/>
        <v>2150000</v>
      </c>
      <c r="H53" s="8">
        <f t="shared" si="2"/>
        <v>2250000</v>
      </c>
      <c r="I53" s="8">
        <f>'全服水位控制|waterline1'!O157*10000</f>
        <v>11237</v>
      </c>
    </row>
    <row r="54" spans="1:9" x14ac:dyDescent="0.25">
      <c r="A54" s="8">
        <v>2</v>
      </c>
      <c r="B54" s="8">
        <f t="shared" si="7"/>
        <v>6000000</v>
      </c>
      <c r="C54" s="8">
        <f t="shared" si="4"/>
        <v>10500000</v>
      </c>
      <c r="D54" s="8">
        <f t="shared" si="5"/>
        <v>2250000</v>
      </c>
      <c r="E54" s="8">
        <f t="shared" si="6"/>
        <v>2350000</v>
      </c>
      <c r="F54" s="8">
        <f>'全服水位控制|waterline1'!O158*10000</f>
        <v>11263</v>
      </c>
      <c r="G54" s="8">
        <f t="shared" si="1"/>
        <v>2250000</v>
      </c>
      <c r="H54" s="8">
        <f t="shared" si="2"/>
        <v>2350000</v>
      </c>
      <c r="I54" s="8">
        <f>'全服水位控制|waterline1'!O158*10000</f>
        <v>11263</v>
      </c>
    </row>
    <row r="55" spans="1:9" x14ac:dyDescent="0.25">
      <c r="A55" s="8">
        <v>2</v>
      </c>
      <c r="B55" s="8">
        <f t="shared" si="7"/>
        <v>6000000</v>
      </c>
      <c r="C55" s="8">
        <f t="shared" si="4"/>
        <v>10500000</v>
      </c>
      <c r="D55" s="8">
        <f t="shared" si="5"/>
        <v>2350000</v>
      </c>
      <c r="E55" s="8">
        <f t="shared" si="6"/>
        <v>2450000</v>
      </c>
      <c r="F55" s="8">
        <f>'全服水位控制|waterline1'!O159*10000</f>
        <v>11289</v>
      </c>
      <c r="G55" s="8">
        <f t="shared" si="1"/>
        <v>2350000</v>
      </c>
      <c r="H55" s="8">
        <f t="shared" si="2"/>
        <v>2450000</v>
      </c>
      <c r="I55" s="8">
        <f>'全服水位控制|waterline1'!O159*10000</f>
        <v>11289</v>
      </c>
    </row>
    <row r="56" spans="1:9" x14ac:dyDescent="0.25">
      <c r="A56" s="8">
        <v>2</v>
      </c>
      <c r="B56" s="9">
        <f t="shared" si="7"/>
        <v>6000000</v>
      </c>
      <c r="C56" s="9">
        <f t="shared" si="4"/>
        <v>10500000</v>
      </c>
      <c r="D56" s="8">
        <f t="shared" si="5"/>
        <v>2450000</v>
      </c>
      <c r="E56" s="8">
        <f t="shared" si="6"/>
        <v>0</v>
      </c>
      <c r="F56" s="8">
        <f>'全服水位控制|waterline1'!O160*10000</f>
        <v>11368</v>
      </c>
      <c r="G56" s="8">
        <f t="shared" si="1"/>
        <v>2450000</v>
      </c>
      <c r="H56" s="8">
        <f t="shared" si="2"/>
        <v>0</v>
      </c>
      <c r="I56" s="8">
        <f>'全服水位控制|waterline1'!O160*10000</f>
        <v>11368</v>
      </c>
    </row>
    <row r="57" spans="1:9" x14ac:dyDescent="0.25">
      <c r="A57" s="8">
        <v>2</v>
      </c>
      <c r="B57" s="9">
        <v>10500000</v>
      </c>
      <c r="C57" s="8">
        <f t="shared" si="4"/>
        <v>15000000</v>
      </c>
      <c r="D57" s="8">
        <f t="shared" si="5"/>
        <v>0</v>
      </c>
      <c r="E57" s="8">
        <f t="shared" si="6"/>
        <v>50000</v>
      </c>
      <c r="F57" s="8">
        <f>'全服水位控制|waterline1'!O161*10000</f>
        <v>11157.999999999998</v>
      </c>
      <c r="G57" s="8">
        <f t="shared" si="1"/>
        <v>0</v>
      </c>
      <c r="H57" s="8">
        <f t="shared" si="2"/>
        <v>50000</v>
      </c>
      <c r="I57" s="8">
        <f>'全服水位控制|waterline1'!O161*10000</f>
        <v>11157.999999999998</v>
      </c>
    </row>
    <row r="58" spans="1:9" x14ac:dyDescent="0.25">
      <c r="A58" s="8">
        <v>2</v>
      </c>
      <c r="B58" s="8">
        <f t="shared" ref="B58:B82" si="8">B57</f>
        <v>10500000</v>
      </c>
      <c r="C58" s="8">
        <f t="shared" si="4"/>
        <v>15000000</v>
      </c>
      <c r="D58" s="8">
        <f t="shared" si="5"/>
        <v>50000</v>
      </c>
      <c r="E58" s="8">
        <f t="shared" si="6"/>
        <v>150000</v>
      </c>
      <c r="F58" s="8">
        <f>'全服水位控制|waterline1'!O162*10000</f>
        <v>11184</v>
      </c>
      <c r="G58" s="8">
        <f t="shared" si="1"/>
        <v>50000</v>
      </c>
      <c r="H58" s="8">
        <f t="shared" si="2"/>
        <v>150000</v>
      </c>
      <c r="I58" s="8">
        <f>'全服水位控制|waterline1'!O162*10000</f>
        <v>11184</v>
      </c>
    </row>
    <row r="59" spans="1:9" x14ac:dyDescent="0.25">
      <c r="A59" s="8">
        <v>2</v>
      </c>
      <c r="B59" s="8">
        <f t="shared" si="8"/>
        <v>10500000</v>
      </c>
      <c r="C59" s="8">
        <f t="shared" si="4"/>
        <v>15000000</v>
      </c>
      <c r="D59" s="8">
        <f t="shared" si="5"/>
        <v>150000</v>
      </c>
      <c r="E59" s="8">
        <f t="shared" si="6"/>
        <v>250000</v>
      </c>
      <c r="F59" s="8">
        <f>'全服水位控制|waterline1'!O163*10000</f>
        <v>11211</v>
      </c>
      <c r="G59" s="8">
        <f t="shared" si="1"/>
        <v>150000</v>
      </c>
      <c r="H59" s="8">
        <f t="shared" si="2"/>
        <v>250000</v>
      </c>
      <c r="I59" s="8">
        <f>'全服水位控制|waterline1'!O163*10000</f>
        <v>11211</v>
      </c>
    </row>
    <row r="60" spans="1:9" x14ac:dyDescent="0.25">
      <c r="A60" s="8">
        <v>2</v>
      </c>
      <c r="B60" s="8">
        <f t="shared" si="8"/>
        <v>10500000</v>
      </c>
      <c r="C60" s="8">
        <f t="shared" si="4"/>
        <v>15000000</v>
      </c>
      <c r="D60" s="8">
        <f t="shared" si="5"/>
        <v>250000</v>
      </c>
      <c r="E60" s="8">
        <f t="shared" si="6"/>
        <v>350000</v>
      </c>
      <c r="F60" s="8">
        <f>'全服水位控制|waterline1'!O164*10000</f>
        <v>11237</v>
      </c>
      <c r="G60" s="8">
        <f t="shared" si="1"/>
        <v>250000</v>
      </c>
      <c r="H60" s="8">
        <f t="shared" si="2"/>
        <v>350000</v>
      </c>
      <c r="I60" s="8">
        <f>'全服水位控制|waterline1'!O164*10000</f>
        <v>11237</v>
      </c>
    </row>
    <row r="61" spans="1:9" x14ac:dyDescent="0.25">
      <c r="A61" s="8">
        <v>2</v>
      </c>
      <c r="B61" s="8">
        <f t="shared" si="8"/>
        <v>10500000</v>
      </c>
      <c r="C61" s="8">
        <f t="shared" si="4"/>
        <v>15000000</v>
      </c>
      <c r="D61" s="8">
        <f t="shared" si="5"/>
        <v>350000</v>
      </c>
      <c r="E61" s="8">
        <f t="shared" si="6"/>
        <v>450000</v>
      </c>
      <c r="F61" s="8">
        <f>'全服水位控制|waterline1'!O165*10000</f>
        <v>11263</v>
      </c>
      <c r="G61" s="8">
        <f t="shared" si="1"/>
        <v>350000</v>
      </c>
      <c r="H61" s="8">
        <f t="shared" si="2"/>
        <v>450000</v>
      </c>
      <c r="I61" s="8">
        <f>'全服水位控制|waterline1'!O165*10000</f>
        <v>11263</v>
      </c>
    </row>
    <row r="62" spans="1:9" x14ac:dyDescent="0.25">
      <c r="A62" s="8">
        <v>2</v>
      </c>
      <c r="B62" s="8">
        <f t="shared" si="8"/>
        <v>10500000</v>
      </c>
      <c r="C62" s="8">
        <f t="shared" si="4"/>
        <v>15000000</v>
      </c>
      <c r="D62" s="8">
        <f t="shared" si="5"/>
        <v>450000</v>
      </c>
      <c r="E62" s="8">
        <f t="shared" si="6"/>
        <v>550000</v>
      </c>
      <c r="F62" s="8">
        <f>'全服水位控制|waterline1'!O166*10000</f>
        <v>11289</v>
      </c>
      <c r="G62" s="8">
        <f t="shared" si="1"/>
        <v>450000</v>
      </c>
      <c r="H62" s="8">
        <f t="shared" si="2"/>
        <v>550000</v>
      </c>
      <c r="I62" s="8">
        <f>'全服水位控制|waterline1'!O166*10000</f>
        <v>11289</v>
      </c>
    </row>
    <row r="63" spans="1:9" x14ac:dyDescent="0.25">
      <c r="A63" s="8">
        <v>2</v>
      </c>
      <c r="B63" s="8">
        <f t="shared" si="8"/>
        <v>10500000</v>
      </c>
      <c r="C63" s="8">
        <f t="shared" si="4"/>
        <v>15000000</v>
      </c>
      <c r="D63" s="8">
        <f t="shared" si="5"/>
        <v>550000</v>
      </c>
      <c r="E63" s="8">
        <f t="shared" si="6"/>
        <v>650000</v>
      </c>
      <c r="F63" s="8">
        <f>'全服水位控制|waterline1'!O167*10000</f>
        <v>11316</v>
      </c>
      <c r="G63" s="8">
        <f t="shared" si="1"/>
        <v>550000</v>
      </c>
      <c r="H63" s="8">
        <f t="shared" si="2"/>
        <v>650000</v>
      </c>
      <c r="I63" s="8">
        <f>'全服水位控制|waterline1'!O167*10000</f>
        <v>11316</v>
      </c>
    </row>
    <row r="64" spans="1:9" x14ac:dyDescent="0.25">
      <c r="A64" s="8">
        <v>2</v>
      </c>
      <c r="B64" s="8">
        <f t="shared" si="8"/>
        <v>10500000</v>
      </c>
      <c r="C64" s="8">
        <f t="shared" si="4"/>
        <v>15000000</v>
      </c>
      <c r="D64" s="8">
        <f t="shared" si="5"/>
        <v>650000</v>
      </c>
      <c r="E64" s="8">
        <f t="shared" si="6"/>
        <v>750000</v>
      </c>
      <c r="F64" s="8">
        <f>'全服水位控制|waterline1'!O168*10000</f>
        <v>11342.000000000002</v>
      </c>
      <c r="G64" s="8">
        <f t="shared" si="1"/>
        <v>650000</v>
      </c>
      <c r="H64" s="8">
        <f t="shared" si="2"/>
        <v>750000</v>
      </c>
      <c r="I64" s="8">
        <f>'全服水位控制|waterline1'!O168*10000</f>
        <v>11342.000000000002</v>
      </c>
    </row>
    <row r="65" spans="1:9" x14ac:dyDescent="0.25">
      <c r="A65" s="8">
        <v>2</v>
      </c>
      <c r="B65" s="8">
        <f t="shared" si="8"/>
        <v>10500000</v>
      </c>
      <c r="C65" s="8">
        <f t="shared" si="4"/>
        <v>15000000</v>
      </c>
      <c r="D65" s="8">
        <f t="shared" si="5"/>
        <v>750000</v>
      </c>
      <c r="E65" s="8">
        <f t="shared" si="6"/>
        <v>850000</v>
      </c>
      <c r="F65" s="8">
        <f>'全服水位控制|waterline1'!O169*10000</f>
        <v>11368</v>
      </c>
      <c r="G65" s="8">
        <f t="shared" si="1"/>
        <v>750000</v>
      </c>
      <c r="H65" s="8">
        <f t="shared" si="2"/>
        <v>850000</v>
      </c>
      <c r="I65" s="8">
        <f>'全服水位控制|waterline1'!O169*10000</f>
        <v>11368</v>
      </c>
    </row>
    <row r="66" spans="1:9" x14ac:dyDescent="0.25">
      <c r="A66" s="8">
        <v>2</v>
      </c>
      <c r="B66" s="8">
        <f t="shared" si="8"/>
        <v>10500000</v>
      </c>
      <c r="C66" s="8">
        <f t="shared" si="4"/>
        <v>15000000</v>
      </c>
      <c r="D66" s="8">
        <f t="shared" si="5"/>
        <v>850000</v>
      </c>
      <c r="E66" s="8">
        <f t="shared" si="6"/>
        <v>950000</v>
      </c>
      <c r="F66" s="8">
        <f>'全服水位控制|waterline1'!O170*10000</f>
        <v>11395</v>
      </c>
      <c r="G66" s="8">
        <f t="shared" si="1"/>
        <v>850000</v>
      </c>
      <c r="H66" s="8">
        <f t="shared" si="2"/>
        <v>950000</v>
      </c>
      <c r="I66" s="8">
        <f>'全服水位控制|waterline1'!O170*10000</f>
        <v>11395</v>
      </c>
    </row>
    <row r="67" spans="1:9" x14ac:dyDescent="0.25">
      <c r="A67" s="8">
        <v>2</v>
      </c>
      <c r="B67" s="8">
        <f t="shared" si="8"/>
        <v>10500000</v>
      </c>
      <c r="C67" s="8">
        <f t="shared" si="4"/>
        <v>15000000</v>
      </c>
      <c r="D67" s="8">
        <f t="shared" si="5"/>
        <v>950000</v>
      </c>
      <c r="E67" s="8">
        <f t="shared" si="6"/>
        <v>1050000</v>
      </c>
      <c r="F67" s="8">
        <f>'全服水位控制|waterline1'!O171*10000</f>
        <v>11420.999999999998</v>
      </c>
      <c r="G67" s="8">
        <f t="shared" si="1"/>
        <v>950000</v>
      </c>
      <c r="H67" s="8">
        <f t="shared" si="2"/>
        <v>1050000</v>
      </c>
      <c r="I67" s="8">
        <f>'全服水位控制|waterline1'!O171*10000</f>
        <v>11420.999999999998</v>
      </c>
    </row>
    <row r="68" spans="1:9" x14ac:dyDescent="0.25">
      <c r="A68" s="8">
        <v>2</v>
      </c>
      <c r="B68" s="8">
        <f t="shared" si="8"/>
        <v>10500000</v>
      </c>
      <c r="C68" s="8">
        <f t="shared" si="4"/>
        <v>15000000</v>
      </c>
      <c r="D68" s="8">
        <f t="shared" si="5"/>
        <v>1050000</v>
      </c>
      <c r="E68" s="8">
        <f t="shared" si="6"/>
        <v>1150000</v>
      </c>
      <c r="F68" s="8">
        <f>'全服水位控制|waterline1'!O172*10000</f>
        <v>11447</v>
      </c>
      <c r="G68" s="8">
        <f t="shared" si="1"/>
        <v>1050000</v>
      </c>
      <c r="H68" s="8">
        <f t="shared" si="2"/>
        <v>1150000</v>
      </c>
      <c r="I68" s="8">
        <f>'全服水位控制|waterline1'!O172*10000</f>
        <v>11447</v>
      </c>
    </row>
    <row r="69" spans="1:9" x14ac:dyDescent="0.25">
      <c r="A69" s="8">
        <v>2</v>
      </c>
      <c r="B69" s="8">
        <f t="shared" si="8"/>
        <v>10500000</v>
      </c>
      <c r="C69" s="8">
        <f t="shared" si="4"/>
        <v>15000000</v>
      </c>
      <c r="D69" s="8">
        <f t="shared" si="5"/>
        <v>1150000</v>
      </c>
      <c r="E69" s="8">
        <f t="shared" si="6"/>
        <v>1250000</v>
      </c>
      <c r="F69" s="8">
        <f>'全服水位控制|waterline1'!O173*10000</f>
        <v>11474</v>
      </c>
      <c r="G69" s="8">
        <f t="shared" ref="G69:G108" si="9">D69</f>
        <v>1150000</v>
      </c>
      <c r="H69" s="8">
        <f t="shared" ref="H69:H108" si="10">E69</f>
        <v>1250000</v>
      </c>
      <c r="I69" s="8">
        <f>'全服水位控制|waterline1'!O173*10000</f>
        <v>11474</v>
      </c>
    </row>
    <row r="70" spans="1:9" x14ac:dyDescent="0.25">
      <c r="A70" s="8">
        <v>2</v>
      </c>
      <c r="B70" s="8">
        <f t="shared" si="8"/>
        <v>10500000</v>
      </c>
      <c r="C70" s="8">
        <f t="shared" si="4"/>
        <v>15000000</v>
      </c>
      <c r="D70" s="8">
        <f t="shared" si="5"/>
        <v>1250000</v>
      </c>
      <c r="E70" s="8">
        <f t="shared" si="6"/>
        <v>1350000</v>
      </c>
      <c r="F70" s="8">
        <f>'全服水位控制|waterline1'!O174*10000</f>
        <v>11500</v>
      </c>
      <c r="G70" s="8">
        <f t="shared" si="9"/>
        <v>1250000</v>
      </c>
      <c r="H70" s="8">
        <f t="shared" si="10"/>
        <v>1350000</v>
      </c>
      <c r="I70" s="8">
        <f>'全服水位控制|waterline1'!O174*10000</f>
        <v>11500</v>
      </c>
    </row>
    <row r="71" spans="1:9" x14ac:dyDescent="0.25">
      <c r="A71" s="8">
        <v>2</v>
      </c>
      <c r="B71" s="8">
        <f t="shared" si="8"/>
        <v>10500000</v>
      </c>
      <c r="C71" s="8">
        <f t="shared" si="4"/>
        <v>15000000</v>
      </c>
      <c r="D71" s="8">
        <f t="shared" si="5"/>
        <v>1350000</v>
      </c>
      <c r="E71" s="8">
        <f t="shared" si="6"/>
        <v>1450000</v>
      </c>
      <c r="F71" s="8">
        <f>'全服水位控制|waterline1'!O175*10000</f>
        <v>11526</v>
      </c>
      <c r="G71" s="8">
        <f t="shared" si="9"/>
        <v>1350000</v>
      </c>
      <c r="H71" s="8">
        <f t="shared" si="10"/>
        <v>1450000</v>
      </c>
      <c r="I71" s="8">
        <f>'全服水位控制|waterline1'!O175*10000</f>
        <v>11526</v>
      </c>
    </row>
    <row r="72" spans="1:9" x14ac:dyDescent="0.25">
      <c r="A72" s="8">
        <v>2</v>
      </c>
      <c r="B72" s="8">
        <f t="shared" si="8"/>
        <v>10500000</v>
      </c>
      <c r="C72" s="8">
        <f t="shared" si="4"/>
        <v>15000000</v>
      </c>
      <c r="D72" s="8">
        <f t="shared" si="5"/>
        <v>1450000</v>
      </c>
      <c r="E72" s="8">
        <f t="shared" si="6"/>
        <v>1550000</v>
      </c>
      <c r="F72" s="8">
        <f>'全服水位控制|waterline1'!O176*10000</f>
        <v>11553</v>
      </c>
      <c r="G72" s="8">
        <f t="shared" si="9"/>
        <v>1450000</v>
      </c>
      <c r="H72" s="8">
        <f t="shared" si="10"/>
        <v>1550000</v>
      </c>
      <c r="I72" s="8">
        <f>'全服水位控制|waterline1'!O176*10000</f>
        <v>11553</v>
      </c>
    </row>
    <row r="73" spans="1:9" x14ac:dyDescent="0.25">
      <c r="A73" s="8">
        <v>2</v>
      </c>
      <c r="B73" s="8">
        <f t="shared" si="8"/>
        <v>10500000</v>
      </c>
      <c r="C73" s="8">
        <f t="shared" si="4"/>
        <v>15000000</v>
      </c>
      <c r="D73" s="8">
        <f t="shared" si="5"/>
        <v>1550000</v>
      </c>
      <c r="E73" s="8">
        <f t="shared" si="6"/>
        <v>1650000</v>
      </c>
      <c r="F73" s="8">
        <f>'全服水位控制|waterline1'!O177*10000</f>
        <v>11579</v>
      </c>
      <c r="G73" s="8">
        <f t="shared" si="9"/>
        <v>1550000</v>
      </c>
      <c r="H73" s="8">
        <f t="shared" si="10"/>
        <v>1650000</v>
      </c>
      <c r="I73" s="8">
        <f>'全服水位控制|waterline1'!O177*10000</f>
        <v>11579</v>
      </c>
    </row>
    <row r="74" spans="1:9" x14ac:dyDescent="0.25">
      <c r="A74" s="8">
        <v>2</v>
      </c>
      <c r="B74" s="8">
        <f t="shared" si="8"/>
        <v>10500000</v>
      </c>
      <c r="C74" s="8">
        <f t="shared" si="4"/>
        <v>15000000</v>
      </c>
      <c r="D74" s="8">
        <f t="shared" si="5"/>
        <v>1650000</v>
      </c>
      <c r="E74" s="8">
        <f t="shared" si="6"/>
        <v>1750000</v>
      </c>
      <c r="F74" s="8">
        <f>'全服水位控制|waterline1'!O178*10000</f>
        <v>11605</v>
      </c>
      <c r="G74" s="8">
        <f t="shared" si="9"/>
        <v>1650000</v>
      </c>
      <c r="H74" s="8">
        <f t="shared" si="10"/>
        <v>1750000</v>
      </c>
      <c r="I74" s="8">
        <f>'全服水位控制|waterline1'!O178*10000</f>
        <v>11605</v>
      </c>
    </row>
    <row r="75" spans="1:9" x14ac:dyDescent="0.25">
      <c r="A75" s="8">
        <v>2</v>
      </c>
      <c r="B75" s="8">
        <f t="shared" si="8"/>
        <v>10500000</v>
      </c>
      <c r="C75" s="8">
        <f t="shared" si="4"/>
        <v>15000000</v>
      </c>
      <c r="D75" s="8">
        <f t="shared" si="5"/>
        <v>1750000</v>
      </c>
      <c r="E75" s="8">
        <f t="shared" si="6"/>
        <v>1850000</v>
      </c>
      <c r="F75" s="8">
        <f>'全服水位控制|waterline1'!O179*10000</f>
        <v>11632</v>
      </c>
      <c r="G75" s="8">
        <f t="shared" si="9"/>
        <v>1750000</v>
      </c>
      <c r="H75" s="8">
        <f t="shared" si="10"/>
        <v>1850000</v>
      </c>
      <c r="I75" s="8">
        <f>'全服水位控制|waterline1'!O179*10000</f>
        <v>11632</v>
      </c>
    </row>
    <row r="76" spans="1:9" x14ac:dyDescent="0.25">
      <c r="A76" s="8">
        <v>2</v>
      </c>
      <c r="B76" s="8">
        <f t="shared" si="8"/>
        <v>10500000</v>
      </c>
      <c r="C76" s="8">
        <f t="shared" si="4"/>
        <v>15000000</v>
      </c>
      <c r="D76" s="8">
        <f t="shared" si="5"/>
        <v>1850000</v>
      </c>
      <c r="E76" s="8">
        <f t="shared" si="6"/>
        <v>1950000</v>
      </c>
      <c r="F76" s="8">
        <f>'全服水位控制|waterline1'!O180*10000</f>
        <v>11658</v>
      </c>
      <c r="G76" s="8">
        <f t="shared" si="9"/>
        <v>1850000</v>
      </c>
      <c r="H76" s="8">
        <f t="shared" si="10"/>
        <v>1950000</v>
      </c>
      <c r="I76" s="8">
        <f>'全服水位控制|waterline1'!O180*10000</f>
        <v>11658</v>
      </c>
    </row>
    <row r="77" spans="1:9" x14ac:dyDescent="0.25">
      <c r="A77" s="8">
        <v>2</v>
      </c>
      <c r="B77" s="8">
        <f t="shared" si="8"/>
        <v>10500000</v>
      </c>
      <c r="C77" s="8">
        <f t="shared" si="4"/>
        <v>15000000</v>
      </c>
      <c r="D77" s="8">
        <f t="shared" si="5"/>
        <v>1950000</v>
      </c>
      <c r="E77" s="8">
        <f t="shared" si="6"/>
        <v>2050000</v>
      </c>
      <c r="F77" s="8">
        <f>'全服水位控制|waterline1'!O181*10000</f>
        <v>11684.000000000002</v>
      </c>
      <c r="G77" s="8">
        <f t="shared" si="9"/>
        <v>1950000</v>
      </c>
      <c r="H77" s="8">
        <f t="shared" si="10"/>
        <v>2050000</v>
      </c>
      <c r="I77" s="8">
        <f>'全服水位控制|waterline1'!O181*10000</f>
        <v>11684.000000000002</v>
      </c>
    </row>
    <row r="78" spans="1:9" x14ac:dyDescent="0.25">
      <c r="A78" s="8">
        <v>2</v>
      </c>
      <c r="B78" s="8">
        <f t="shared" si="8"/>
        <v>10500000</v>
      </c>
      <c r="C78" s="8">
        <f t="shared" si="4"/>
        <v>15000000</v>
      </c>
      <c r="D78" s="8">
        <f t="shared" si="5"/>
        <v>2050000</v>
      </c>
      <c r="E78" s="8">
        <f t="shared" si="6"/>
        <v>2150000</v>
      </c>
      <c r="F78" s="8">
        <f>'全服水位控制|waterline1'!O182*10000</f>
        <v>11711</v>
      </c>
      <c r="G78" s="8">
        <f t="shared" si="9"/>
        <v>2050000</v>
      </c>
      <c r="H78" s="8">
        <f t="shared" si="10"/>
        <v>2150000</v>
      </c>
      <c r="I78" s="8">
        <f>'全服水位控制|waterline1'!O182*10000</f>
        <v>11711</v>
      </c>
    </row>
    <row r="79" spans="1:9" x14ac:dyDescent="0.25">
      <c r="A79" s="8">
        <v>2</v>
      </c>
      <c r="B79" s="8">
        <f t="shared" si="8"/>
        <v>10500000</v>
      </c>
      <c r="C79" s="8">
        <f t="shared" si="4"/>
        <v>15000000</v>
      </c>
      <c r="D79" s="8">
        <f t="shared" si="5"/>
        <v>2150000</v>
      </c>
      <c r="E79" s="8">
        <f t="shared" si="6"/>
        <v>2250000</v>
      </c>
      <c r="F79" s="8">
        <f>'全服水位控制|waterline1'!O183*10000</f>
        <v>11737</v>
      </c>
      <c r="G79" s="8">
        <f t="shared" si="9"/>
        <v>2150000</v>
      </c>
      <c r="H79" s="8">
        <f t="shared" si="10"/>
        <v>2250000</v>
      </c>
      <c r="I79" s="8">
        <f>'全服水位控制|waterline1'!O183*10000</f>
        <v>11737</v>
      </c>
    </row>
    <row r="80" spans="1:9" x14ac:dyDescent="0.25">
      <c r="A80" s="8">
        <v>2</v>
      </c>
      <c r="B80" s="8">
        <f t="shared" si="8"/>
        <v>10500000</v>
      </c>
      <c r="C80" s="8">
        <f t="shared" si="4"/>
        <v>15000000</v>
      </c>
      <c r="D80" s="8">
        <f t="shared" si="5"/>
        <v>2250000</v>
      </c>
      <c r="E80" s="8">
        <f t="shared" si="6"/>
        <v>2350000</v>
      </c>
      <c r="F80" s="8">
        <f>'全服水位控制|waterline1'!O184*10000</f>
        <v>11762.999999999998</v>
      </c>
      <c r="G80" s="8">
        <f t="shared" si="9"/>
        <v>2250000</v>
      </c>
      <c r="H80" s="8">
        <f t="shared" si="10"/>
        <v>2350000</v>
      </c>
      <c r="I80" s="8">
        <f>'全服水位控制|waterline1'!O184*10000</f>
        <v>11762.999999999998</v>
      </c>
    </row>
    <row r="81" spans="1:9" x14ac:dyDescent="0.25">
      <c r="A81" s="8">
        <v>2</v>
      </c>
      <c r="B81" s="8">
        <f t="shared" si="8"/>
        <v>10500000</v>
      </c>
      <c r="C81" s="8">
        <f t="shared" si="4"/>
        <v>15000000</v>
      </c>
      <c r="D81" s="8">
        <f t="shared" si="5"/>
        <v>2350000</v>
      </c>
      <c r="E81" s="8">
        <f t="shared" si="6"/>
        <v>2450000</v>
      </c>
      <c r="F81" s="8">
        <f>'全服水位控制|waterline1'!O185*10000</f>
        <v>11789</v>
      </c>
      <c r="G81" s="8">
        <f t="shared" si="9"/>
        <v>2350000</v>
      </c>
      <c r="H81" s="8">
        <f t="shared" si="10"/>
        <v>2450000</v>
      </c>
      <c r="I81" s="8">
        <f>'全服水位控制|waterline1'!O185*10000</f>
        <v>11789</v>
      </c>
    </row>
    <row r="82" spans="1:9" x14ac:dyDescent="0.25">
      <c r="A82" s="8">
        <v>2</v>
      </c>
      <c r="B82" s="9">
        <f t="shared" si="8"/>
        <v>10500000</v>
      </c>
      <c r="C82" s="9">
        <f t="shared" si="4"/>
        <v>15000000</v>
      </c>
      <c r="D82" s="8">
        <f t="shared" si="5"/>
        <v>2450000</v>
      </c>
      <c r="E82" s="8">
        <f t="shared" si="6"/>
        <v>0</v>
      </c>
      <c r="F82" s="8">
        <f>'全服水位控制|waterline1'!O186*10000</f>
        <v>11816</v>
      </c>
      <c r="G82" s="8">
        <f t="shared" si="9"/>
        <v>2450000</v>
      </c>
      <c r="H82" s="8">
        <f t="shared" si="10"/>
        <v>0</v>
      </c>
      <c r="I82" s="8">
        <f>'全服水位控制|waterline1'!O186*10000</f>
        <v>11816</v>
      </c>
    </row>
    <row r="83" spans="1:9" x14ac:dyDescent="0.25">
      <c r="A83" s="8">
        <v>2</v>
      </c>
      <c r="B83" s="9">
        <v>15000000</v>
      </c>
      <c r="C83" s="8">
        <f t="shared" si="4"/>
        <v>0</v>
      </c>
      <c r="D83" s="8">
        <f t="shared" si="5"/>
        <v>0</v>
      </c>
      <c r="E83" s="8">
        <f t="shared" si="6"/>
        <v>50000</v>
      </c>
      <c r="F83" s="8">
        <f>'全服水位控制|waterline1'!O187*10000</f>
        <v>11658</v>
      </c>
      <c r="G83" s="8">
        <f t="shared" si="9"/>
        <v>0</v>
      </c>
      <c r="H83" s="8">
        <f t="shared" si="10"/>
        <v>50000</v>
      </c>
      <c r="I83" s="8">
        <f>'全服水位控制|waterline1'!O187*10000</f>
        <v>11658</v>
      </c>
    </row>
    <row r="84" spans="1:9" x14ac:dyDescent="0.25">
      <c r="A84" s="8">
        <v>2</v>
      </c>
      <c r="B84" s="8">
        <f t="shared" ref="B84:B108" si="11">B83</f>
        <v>15000000</v>
      </c>
      <c r="C84" s="8">
        <f t="shared" si="4"/>
        <v>0</v>
      </c>
      <c r="D84" s="8">
        <f t="shared" si="5"/>
        <v>50000</v>
      </c>
      <c r="E84" s="8">
        <f t="shared" si="6"/>
        <v>150000</v>
      </c>
      <c r="F84" s="8">
        <f>'全服水位控制|waterline1'!O188*10000</f>
        <v>11684.000000000002</v>
      </c>
      <c r="G84" s="8">
        <f t="shared" si="9"/>
        <v>50000</v>
      </c>
      <c r="H84" s="8">
        <f t="shared" si="10"/>
        <v>150000</v>
      </c>
      <c r="I84" s="8">
        <f>'全服水位控制|waterline1'!O188*10000</f>
        <v>11684.000000000002</v>
      </c>
    </row>
    <row r="85" spans="1:9" x14ac:dyDescent="0.25">
      <c r="A85" s="8">
        <v>2</v>
      </c>
      <c r="B85" s="8">
        <f t="shared" si="11"/>
        <v>15000000</v>
      </c>
      <c r="C85" s="8">
        <f t="shared" si="4"/>
        <v>0</v>
      </c>
      <c r="D85" s="8">
        <f t="shared" si="5"/>
        <v>150000</v>
      </c>
      <c r="E85" s="8">
        <f t="shared" si="6"/>
        <v>250000</v>
      </c>
      <c r="F85" s="8">
        <f>'全服水位控制|waterline1'!O189*10000</f>
        <v>11711</v>
      </c>
      <c r="G85" s="8">
        <f t="shared" si="9"/>
        <v>150000</v>
      </c>
      <c r="H85" s="8">
        <f t="shared" si="10"/>
        <v>250000</v>
      </c>
      <c r="I85" s="8">
        <f>'全服水位控制|waterline1'!O189*10000</f>
        <v>11711</v>
      </c>
    </row>
    <row r="86" spans="1:9" x14ac:dyDescent="0.25">
      <c r="A86" s="8">
        <v>2</v>
      </c>
      <c r="B86" s="8">
        <f t="shared" si="11"/>
        <v>15000000</v>
      </c>
      <c r="C86" s="8">
        <f t="shared" si="4"/>
        <v>0</v>
      </c>
      <c r="D86" s="8">
        <f t="shared" si="5"/>
        <v>250000</v>
      </c>
      <c r="E86" s="8">
        <f t="shared" si="6"/>
        <v>350000</v>
      </c>
      <c r="F86" s="8">
        <f>'全服水位控制|waterline1'!O190*10000</f>
        <v>11737</v>
      </c>
      <c r="G86" s="8">
        <f t="shared" si="9"/>
        <v>250000</v>
      </c>
      <c r="H86" s="8">
        <f t="shared" si="10"/>
        <v>350000</v>
      </c>
      <c r="I86" s="8">
        <f>'全服水位控制|waterline1'!O190*10000</f>
        <v>11737</v>
      </c>
    </row>
    <row r="87" spans="1:9" x14ac:dyDescent="0.25">
      <c r="A87" s="8">
        <v>2</v>
      </c>
      <c r="B87" s="8">
        <f t="shared" si="11"/>
        <v>15000000</v>
      </c>
      <c r="C87" s="8">
        <f t="shared" si="4"/>
        <v>0</v>
      </c>
      <c r="D87" s="8">
        <f t="shared" si="5"/>
        <v>350000</v>
      </c>
      <c r="E87" s="8">
        <f t="shared" si="6"/>
        <v>450000</v>
      </c>
      <c r="F87" s="8">
        <f>'全服水位控制|waterline1'!O191*10000</f>
        <v>11762.999999999998</v>
      </c>
      <c r="G87" s="8">
        <f t="shared" si="9"/>
        <v>350000</v>
      </c>
      <c r="H87" s="8">
        <f t="shared" si="10"/>
        <v>450000</v>
      </c>
      <c r="I87" s="8">
        <f>'全服水位控制|waterline1'!O191*10000</f>
        <v>11762.999999999998</v>
      </c>
    </row>
    <row r="88" spans="1:9" x14ac:dyDescent="0.25">
      <c r="A88" s="8">
        <v>2</v>
      </c>
      <c r="B88" s="8">
        <f t="shared" si="11"/>
        <v>15000000</v>
      </c>
      <c r="C88" s="8">
        <f t="shared" si="4"/>
        <v>0</v>
      </c>
      <c r="D88" s="8">
        <f t="shared" si="5"/>
        <v>450000</v>
      </c>
      <c r="E88" s="8">
        <f t="shared" si="6"/>
        <v>550000</v>
      </c>
      <c r="F88" s="8">
        <f>'全服水位控制|waterline1'!O192*10000</f>
        <v>11789</v>
      </c>
      <c r="G88" s="8">
        <f t="shared" si="9"/>
        <v>450000</v>
      </c>
      <c r="H88" s="8">
        <f t="shared" si="10"/>
        <v>550000</v>
      </c>
      <c r="I88" s="8">
        <f>'全服水位控制|waterline1'!O192*10000</f>
        <v>11789</v>
      </c>
    </row>
    <row r="89" spans="1:9" x14ac:dyDescent="0.25">
      <c r="A89" s="8">
        <v>2</v>
      </c>
      <c r="B89" s="8">
        <f t="shared" si="11"/>
        <v>15000000</v>
      </c>
      <c r="C89" s="8">
        <f t="shared" si="4"/>
        <v>0</v>
      </c>
      <c r="D89" s="8">
        <f t="shared" si="5"/>
        <v>550000</v>
      </c>
      <c r="E89" s="8">
        <f t="shared" si="6"/>
        <v>650000</v>
      </c>
      <c r="F89" s="8">
        <f>'全服水位控制|waterline1'!O193*10000</f>
        <v>11816</v>
      </c>
      <c r="G89" s="8">
        <f t="shared" si="9"/>
        <v>550000</v>
      </c>
      <c r="H89" s="8">
        <f t="shared" si="10"/>
        <v>650000</v>
      </c>
      <c r="I89" s="8">
        <f>'全服水位控制|waterline1'!O193*10000</f>
        <v>11816</v>
      </c>
    </row>
    <row r="90" spans="1:9" x14ac:dyDescent="0.25">
      <c r="A90" s="8">
        <v>2</v>
      </c>
      <c r="B90" s="8">
        <f t="shared" si="11"/>
        <v>15000000</v>
      </c>
      <c r="C90" s="8">
        <f t="shared" si="4"/>
        <v>0</v>
      </c>
      <c r="D90" s="8">
        <f t="shared" si="5"/>
        <v>650000</v>
      </c>
      <c r="E90" s="8">
        <f t="shared" si="6"/>
        <v>750000</v>
      </c>
      <c r="F90" s="8">
        <f>'全服水位控制|waterline1'!O194*10000</f>
        <v>11842</v>
      </c>
      <c r="G90" s="8">
        <f t="shared" si="9"/>
        <v>650000</v>
      </c>
      <c r="H90" s="8">
        <f t="shared" si="10"/>
        <v>750000</v>
      </c>
      <c r="I90" s="8">
        <f>'全服水位控制|waterline1'!O194*10000</f>
        <v>11842</v>
      </c>
    </row>
    <row r="91" spans="1:9" x14ac:dyDescent="0.25">
      <c r="A91" s="8">
        <v>2</v>
      </c>
      <c r="B91" s="8">
        <f t="shared" si="11"/>
        <v>15000000</v>
      </c>
      <c r="C91" s="8">
        <f t="shared" si="4"/>
        <v>0</v>
      </c>
      <c r="D91" s="8">
        <f t="shared" si="5"/>
        <v>750000</v>
      </c>
      <c r="E91" s="8">
        <f t="shared" si="6"/>
        <v>850000</v>
      </c>
      <c r="F91" s="8">
        <f>'全服水位控制|waterline1'!O195*10000</f>
        <v>11868</v>
      </c>
      <c r="G91" s="8">
        <f t="shared" si="9"/>
        <v>750000</v>
      </c>
      <c r="H91" s="8">
        <f t="shared" si="10"/>
        <v>850000</v>
      </c>
      <c r="I91" s="8">
        <f>'全服水位控制|waterline1'!O195*10000</f>
        <v>11868</v>
      </c>
    </row>
    <row r="92" spans="1:9" x14ac:dyDescent="0.25">
      <c r="A92" s="8">
        <v>2</v>
      </c>
      <c r="B92" s="8">
        <f t="shared" si="11"/>
        <v>15000000</v>
      </c>
      <c r="C92" s="8">
        <f t="shared" si="4"/>
        <v>0</v>
      </c>
      <c r="D92" s="8">
        <f t="shared" si="5"/>
        <v>850000</v>
      </c>
      <c r="E92" s="8">
        <f t="shared" si="6"/>
        <v>950000</v>
      </c>
      <c r="F92" s="8">
        <f>'全服水位控制|waterline1'!O196*10000</f>
        <v>11895</v>
      </c>
      <c r="G92" s="8">
        <f t="shared" si="9"/>
        <v>850000</v>
      </c>
      <c r="H92" s="8">
        <f t="shared" si="10"/>
        <v>950000</v>
      </c>
      <c r="I92" s="8">
        <f>'全服水位控制|waterline1'!O196*10000</f>
        <v>11895</v>
      </c>
    </row>
    <row r="93" spans="1:9" x14ac:dyDescent="0.25">
      <c r="A93" s="8">
        <v>2</v>
      </c>
      <c r="B93" s="8">
        <f t="shared" si="11"/>
        <v>15000000</v>
      </c>
      <c r="C93" s="8">
        <f t="shared" si="4"/>
        <v>0</v>
      </c>
      <c r="D93" s="8">
        <f t="shared" si="5"/>
        <v>950000</v>
      </c>
      <c r="E93" s="8">
        <f t="shared" si="6"/>
        <v>1050000</v>
      </c>
      <c r="F93" s="8">
        <f>'全服水位控制|waterline1'!O197*10000</f>
        <v>11921</v>
      </c>
      <c r="G93" s="8">
        <f t="shared" si="9"/>
        <v>950000</v>
      </c>
      <c r="H93" s="8">
        <f t="shared" si="10"/>
        <v>1050000</v>
      </c>
      <c r="I93" s="8">
        <f>'全服水位控制|waterline1'!O197*10000</f>
        <v>11921</v>
      </c>
    </row>
    <row r="94" spans="1:9" x14ac:dyDescent="0.25">
      <c r="A94" s="8">
        <v>2</v>
      </c>
      <c r="B94" s="8">
        <f t="shared" si="11"/>
        <v>15000000</v>
      </c>
      <c r="C94" s="8">
        <f t="shared" ref="C94:C108" si="12">B120</f>
        <v>0</v>
      </c>
      <c r="D94" s="8">
        <f t="shared" si="5"/>
        <v>1050000</v>
      </c>
      <c r="E94" s="8">
        <f t="shared" si="6"/>
        <v>1150000</v>
      </c>
      <c r="F94" s="8">
        <f>'全服水位控制|waterline1'!O198*10000</f>
        <v>11947.000000000002</v>
      </c>
      <c r="G94" s="8">
        <f t="shared" si="9"/>
        <v>1050000</v>
      </c>
      <c r="H94" s="8">
        <f t="shared" si="10"/>
        <v>1150000</v>
      </c>
      <c r="I94" s="8">
        <f>'全服水位控制|waterline1'!O198*10000</f>
        <v>11947.000000000002</v>
      </c>
    </row>
    <row r="95" spans="1:9" x14ac:dyDescent="0.25">
      <c r="A95" s="8">
        <v>2</v>
      </c>
      <c r="B95" s="8">
        <f t="shared" si="11"/>
        <v>15000000</v>
      </c>
      <c r="C95" s="8">
        <f t="shared" si="12"/>
        <v>0</v>
      </c>
      <c r="D95" s="8">
        <f t="shared" ref="D95:D108" si="13">D69</f>
        <v>1150000</v>
      </c>
      <c r="E95" s="8">
        <f t="shared" ref="E95:E108" si="14">E69</f>
        <v>1250000</v>
      </c>
      <c r="F95" s="8">
        <f>'全服水位控制|waterline1'!O199*10000</f>
        <v>11974</v>
      </c>
      <c r="G95" s="8">
        <f t="shared" si="9"/>
        <v>1150000</v>
      </c>
      <c r="H95" s="8">
        <f t="shared" si="10"/>
        <v>1250000</v>
      </c>
      <c r="I95" s="8">
        <f>'全服水位控制|waterline1'!O199*10000</f>
        <v>11974</v>
      </c>
    </row>
    <row r="96" spans="1:9" x14ac:dyDescent="0.25">
      <c r="A96" s="8">
        <v>2</v>
      </c>
      <c r="B96" s="8">
        <f t="shared" si="11"/>
        <v>15000000</v>
      </c>
      <c r="C96" s="8">
        <f t="shared" si="12"/>
        <v>0</v>
      </c>
      <c r="D96" s="8">
        <f t="shared" si="13"/>
        <v>1250000</v>
      </c>
      <c r="E96" s="8">
        <f t="shared" si="14"/>
        <v>1350000</v>
      </c>
      <c r="F96" s="8">
        <f>'全服水位控制|waterline1'!O200*10000</f>
        <v>12000</v>
      </c>
      <c r="G96" s="8">
        <f t="shared" si="9"/>
        <v>1250000</v>
      </c>
      <c r="H96" s="8">
        <f t="shared" si="10"/>
        <v>1350000</v>
      </c>
      <c r="I96" s="8">
        <f>'全服水位控制|waterline1'!O200*10000</f>
        <v>12000</v>
      </c>
    </row>
    <row r="97" spans="1:9" x14ac:dyDescent="0.25">
      <c r="A97" s="8">
        <v>2</v>
      </c>
      <c r="B97" s="8">
        <f t="shared" si="11"/>
        <v>15000000</v>
      </c>
      <c r="C97" s="8">
        <f t="shared" si="12"/>
        <v>0</v>
      </c>
      <c r="D97" s="8">
        <f t="shared" si="13"/>
        <v>1350000</v>
      </c>
      <c r="E97" s="8">
        <f t="shared" si="14"/>
        <v>1450000</v>
      </c>
      <c r="F97" s="8">
        <f>'全服水位控制|waterline1'!O201*10000</f>
        <v>12025.999999999998</v>
      </c>
      <c r="G97" s="8">
        <f t="shared" si="9"/>
        <v>1350000</v>
      </c>
      <c r="H97" s="8">
        <f t="shared" si="10"/>
        <v>1450000</v>
      </c>
      <c r="I97" s="8">
        <f>'全服水位控制|waterline1'!O201*10000</f>
        <v>12025.999999999998</v>
      </c>
    </row>
    <row r="98" spans="1:9" x14ac:dyDescent="0.25">
      <c r="A98" s="8">
        <v>2</v>
      </c>
      <c r="B98" s="8">
        <f t="shared" si="11"/>
        <v>15000000</v>
      </c>
      <c r="C98" s="8">
        <f t="shared" si="12"/>
        <v>0</v>
      </c>
      <c r="D98" s="8">
        <f t="shared" si="13"/>
        <v>1450000</v>
      </c>
      <c r="E98" s="8">
        <f t="shared" si="14"/>
        <v>1550000</v>
      </c>
      <c r="F98" s="8">
        <f>'全服水位控制|waterline1'!O202*10000</f>
        <v>12053</v>
      </c>
      <c r="G98" s="8">
        <f t="shared" si="9"/>
        <v>1450000</v>
      </c>
      <c r="H98" s="8">
        <f t="shared" si="10"/>
        <v>1550000</v>
      </c>
      <c r="I98" s="8">
        <f>'全服水位控制|waterline1'!O202*10000</f>
        <v>12053</v>
      </c>
    </row>
    <row r="99" spans="1:9" x14ac:dyDescent="0.25">
      <c r="A99" s="8">
        <v>2</v>
      </c>
      <c r="B99" s="8">
        <f t="shared" si="11"/>
        <v>15000000</v>
      </c>
      <c r="C99" s="8">
        <f t="shared" si="12"/>
        <v>0</v>
      </c>
      <c r="D99" s="8">
        <f t="shared" si="13"/>
        <v>1550000</v>
      </c>
      <c r="E99" s="8">
        <f t="shared" si="14"/>
        <v>1650000</v>
      </c>
      <c r="F99" s="8">
        <f>'全服水位控制|waterline1'!O203*10000</f>
        <v>12079</v>
      </c>
      <c r="G99" s="8">
        <f t="shared" si="9"/>
        <v>1550000</v>
      </c>
      <c r="H99" s="8">
        <f t="shared" si="10"/>
        <v>1650000</v>
      </c>
      <c r="I99" s="8">
        <f>'全服水位控制|waterline1'!O203*10000</f>
        <v>12079</v>
      </c>
    </row>
    <row r="100" spans="1:9" x14ac:dyDescent="0.25">
      <c r="A100" s="8">
        <v>2</v>
      </c>
      <c r="B100" s="8">
        <f t="shared" si="11"/>
        <v>15000000</v>
      </c>
      <c r="C100" s="8">
        <f t="shared" si="12"/>
        <v>0</v>
      </c>
      <c r="D100" s="8">
        <f t="shared" si="13"/>
        <v>1650000</v>
      </c>
      <c r="E100" s="8">
        <f t="shared" si="14"/>
        <v>1750000</v>
      </c>
      <c r="F100" s="8">
        <f>'全服水位控制|waterline1'!O204*10000</f>
        <v>12105</v>
      </c>
      <c r="G100" s="8">
        <f t="shared" si="9"/>
        <v>1650000</v>
      </c>
      <c r="H100" s="8">
        <f t="shared" si="10"/>
        <v>1750000</v>
      </c>
      <c r="I100" s="8">
        <f>'全服水位控制|waterline1'!O204*10000</f>
        <v>12105</v>
      </c>
    </row>
    <row r="101" spans="1:9" x14ac:dyDescent="0.25">
      <c r="A101" s="8">
        <v>2</v>
      </c>
      <c r="B101" s="8">
        <f t="shared" si="11"/>
        <v>15000000</v>
      </c>
      <c r="C101" s="8">
        <f t="shared" si="12"/>
        <v>0</v>
      </c>
      <c r="D101" s="8">
        <f t="shared" si="13"/>
        <v>1750000</v>
      </c>
      <c r="E101" s="8">
        <f t="shared" si="14"/>
        <v>1850000</v>
      </c>
      <c r="F101" s="8">
        <f>'全服水位控制|waterline1'!O205*10000</f>
        <v>12132</v>
      </c>
      <c r="G101" s="8">
        <f t="shared" si="9"/>
        <v>1750000</v>
      </c>
      <c r="H101" s="8">
        <f t="shared" si="10"/>
        <v>1850000</v>
      </c>
      <c r="I101" s="8">
        <f>'全服水位控制|waterline1'!O205*10000</f>
        <v>12132</v>
      </c>
    </row>
    <row r="102" spans="1:9" x14ac:dyDescent="0.25">
      <c r="A102" s="8">
        <v>2</v>
      </c>
      <c r="B102" s="8">
        <f t="shared" si="11"/>
        <v>15000000</v>
      </c>
      <c r="C102" s="8">
        <f t="shared" si="12"/>
        <v>0</v>
      </c>
      <c r="D102" s="8">
        <f t="shared" si="13"/>
        <v>1850000</v>
      </c>
      <c r="E102" s="8">
        <f t="shared" si="14"/>
        <v>1950000</v>
      </c>
      <c r="F102" s="8">
        <f>'全服水位控制|waterline1'!O206*10000</f>
        <v>12158</v>
      </c>
      <c r="G102" s="8">
        <f t="shared" si="9"/>
        <v>1850000</v>
      </c>
      <c r="H102" s="8">
        <f t="shared" si="10"/>
        <v>1950000</v>
      </c>
      <c r="I102" s="8">
        <f>'全服水位控制|waterline1'!O206*10000</f>
        <v>12158</v>
      </c>
    </row>
    <row r="103" spans="1:9" x14ac:dyDescent="0.25">
      <c r="A103" s="8">
        <v>2</v>
      </c>
      <c r="B103" s="8">
        <f t="shared" si="11"/>
        <v>15000000</v>
      </c>
      <c r="C103" s="8">
        <f t="shared" si="12"/>
        <v>0</v>
      </c>
      <c r="D103" s="8">
        <f t="shared" si="13"/>
        <v>1950000</v>
      </c>
      <c r="E103" s="8">
        <f t="shared" si="14"/>
        <v>2050000</v>
      </c>
      <c r="F103" s="8">
        <f>'全服水位控制|waterline1'!O207*10000</f>
        <v>12184</v>
      </c>
      <c r="G103" s="8">
        <f t="shared" si="9"/>
        <v>1950000</v>
      </c>
      <c r="H103" s="8">
        <f t="shared" si="10"/>
        <v>2050000</v>
      </c>
      <c r="I103" s="8">
        <f>'全服水位控制|waterline1'!O207*10000</f>
        <v>12184</v>
      </c>
    </row>
    <row r="104" spans="1:9" x14ac:dyDescent="0.25">
      <c r="A104" s="8">
        <v>2</v>
      </c>
      <c r="B104" s="8">
        <f t="shared" si="11"/>
        <v>15000000</v>
      </c>
      <c r="C104" s="8">
        <f t="shared" si="12"/>
        <v>0</v>
      </c>
      <c r="D104" s="8">
        <f t="shared" si="13"/>
        <v>2050000</v>
      </c>
      <c r="E104" s="8">
        <f t="shared" si="14"/>
        <v>2150000</v>
      </c>
      <c r="F104" s="8">
        <f>'全服水位控制|waterline1'!O208*10000</f>
        <v>12211</v>
      </c>
      <c r="G104" s="8">
        <f t="shared" si="9"/>
        <v>2050000</v>
      </c>
      <c r="H104" s="8">
        <f t="shared" si="10"/>
        <v>2150000</v>
      </c>
      <c r="I104" s="8">
        <f>'全服水位控制|waterline1'!O208*10000</f>
        <v>12211</v>
      </c>
    </row>
    <row r="105" spans="1:9" x14ac:dyDescent="0.25">
      <c r="A105" s="8">
        <v>2</v>
      </c>
      <c r="B105" s="8">
        <f t="shared" si="11"/>
        <v>15000000</v>
      </c>
      <c r="C105" s="8">
        <f t="shared" si="12"/>
        <v>0</v>
      </c>
      <c r="D105" s="8">
        <f t="shared" si="13"/>
        <v>2150000</v>
      </c>
      <c r="E105" s="8">
        <f t="shared" si="14"/>
        <v>2250000</v>
      </c>
      <c r="F105" s="8">
        <f>'全服水位控制|waterline1'!O209*10000</f>
        <v>12237</v>
      </c>
      <c r="G105" s="8">
        <f t="shared" si="9"/>
        <v>2150000</v>
      </c>
      <c r="H105" s="8">
        <f t="shared" si="10"/>
        <v>2250000</v>
      </c>
      <c r="I105" s="8">
        <f>'全服水位控制|waterline1'!O209*10000</f>
        <v>12237</v>
      </c>
    </row>
    <row r="106" spans="1:9" x14ac:dyDescent="0.25">
      <c r="A106" s="8">
        <v>2</v>
      </c>
      <c r="B106" s="8">
        <f t="shared" si="11"/>
        <v>15000000</v>
      </c>
      <c r="C106" s="8">
        <f t="shared" si="12"/>
        <v>0</v>
      </c>
      <c r="D106" s="8">
        <f t="shared" si="13"/>
        <v>2250000</v>
      </c>
      <c r="E106" s="8">
        <f t="shared" si="14"/>
        <v>2350000</v>
      </c>
      <c r="F106" s="8">
        <f>'全服水位控制|waterline1'!O210*10000</f>
        <v>12263</v>
      </c>
      <c r="G106" s="8">
        <f t="shared" si="9"/>
        <v>2250000</v>
      </c>
      <c r="H106" s="8">
        <f t="shared" si="10"/>
        <v>2350000</v>
      </c>
      <c r="I106" s="8">
        <f>'全服水位控制|waterline1'!O210*10000</f>
        <v>12263</v>
      </c>
    </row>
    <row r="107" spans="1:9" x14ac:dyDescent="0.25">
      <c r="A107" s="8">
        <v>2</v>
      </c>
      <c r="B107" s="8">
        <f t="shared" si="11"/>
        <v>15000000</v>
      </c>
      <c r="C107" s="8">
        <f t="shared" si="12"/>
        <v>0</v>
      </c>
      <c r="D107" s="8">
        <f t="shared" si="13"/>
        <v>2350000</v>
      </c>
      <c r="E107" s="8">
        <f t="shared" si="14"/>
        <v>2450000</v>
      </c>
      <c r="F107" s="8">
        <f>'全服水位控制|waterline1'!O211*10000</f>
        <v>12289.000000000002</v>
      </c>
      <c r="G107" s="8">
        <f t="shared" si="9"/>
        <v>2350000</v>
      </c>
      <c r="H107" s="8">
        <f t="shared" si="10"/>
        <v>2450000</v>
      </c>
      <c r="I107" s="8">
        <f>'全服水位控制|waterline1'!O211*10000</f>
        <v>12289.000000000002</v>
      </c>
    </row>
    <row r="108" spans="1:9" x14ac:dyDescent="0.25">
      <c r="A108" s="8">
        <v>2</v>
      </c>
      <c r="B108" s="8">
        <f t="shared" si="11"/>
        <v>15000000</v>
      </c>
      <c r="C108" s="8">
        <f t="shared" si="12"/>
        <v>0</v>
      </c>
      <c r="D108" s="8">
        <f t="shared" si="13"/>
        <v>2450000</v>
      </c>
      <c r="E108" s="8">
        <f t="shared" si="14"/>
        <v>0</v>
      </c>
      <c r="F108" s="8">
        <f>'全服水位控制|waterline1'!O212*10000</f>
        <v>12316</v>
      </c>
      <c r="G108" s="8">
        <f t="shared" si="9"/>
        <v>2450000</v>
      </c>
      <c r="H108" s="8">
        <f t="shared" si="10"/>
        <v>0</v>
      </c>
      <c r="I108" s="8">
        <f>'全服水位控制|waterline1'!O212*10000</f>
        <v>12316</v>
      </c>
    </row>
  </sheetData>
  <phoneticPr fontId="16" type="noConversion"/>
  <conditionalFormatting sqref="B1:C4">
    <cfRule type="containsText" dxfId="5" priority="1" operator="containsText" text=" ">
      <formula>NOT(ISERROR(SEARCH(" ",B1)))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>
      <selection activeCell="B82" sqref="B82"/>
    </sheetView>
  </sheetViews>
  <sheetFormatPr defaultColWidth="9" defaultRowHeight="16.5" x14ac:dyDescent="0.25"/>
  <cols>
    <col min="1" max="1" width="14.6328125" customWidth="1"/>
    <col min="2" max="2" width="19.6328125" style="8" customWidth="1"/>
    <col min="3" max="3" width="14.08984375" style="8" customWidth="1"/>
    <col min="4" max="4" width="21.7265625" customWidth="1"/>
    <col min="5" max="5" width="12.7265625" customWidth="1"/>
    <col min="6" max="6" width="14.36328125" customWidth="1"/>
    <col min="7" max="7" width="21.7265625" customWidth="1"/>
    <col min="8" max="8" width="12.7265625" customWidth="1"/>
    <col min="9" max="9" width="14.36328125" customWidth="1"/>
  </cols>
  <sheetData>
    <row r="1" spans="1:9" ht="14.5" x14ac:dyDescent="0.4">
      <c r="A1" s="1" t="s">
        <v>0</v>
      </c>
      <c r="B1" s="2" t="s">
        <v>0</v>
      </c>
      <c r="C1" s="2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</row>
    <row r="2" spans="1:9" ht="14.5" x14ac:dyDescent="0.4">
      <c r="A2" s="2" t="s">
        <v>5</v>
      </c>
      <c r="B2" s="3" t="s">
        <v>5</v>
      </c>
      <c r="C2" s="3" t="s">
        <v>5</v>
      </c>
      <c r="D2" s="2" t="s">
        <v>5</v>
      </c>
      <c r="E2" s="2" t="s">
        <v>5</v>
      </c>
      <c r="F2" s="2" t="s">
        <v>5</v>
      </c>
      <c r="G2" s="2" t="s">
        <v>5</v>
      </c>
      <c r="H2" s="2" t="s">
        <v>5</v>
      </c>
      <c r="I2" s="2" t="s">
        <v>5</v>
      </c>
    </row>
    <row r="3" spans="1:9" ht="14.5" x14ac:dyDescent="0.4">
      <c r="A3" s="2" t="s">
        <v>10</v>
      </c>
      <c r="B3" s="3" t="s">
        <v>11</v>
      </c>
      <c r="C3" s="3" t="s">
        <v>12</v>
      </c>
      <c r="D3" s="2" t="s">
        <v>86</v>
      </c>
      <c r="E3" s="2" t="s">
        <v>87</v>
      </c>
      <c r="F3" s="2" t="s">
        <v>96</v>
      </c>
      <c r="G3" s="2" t="s">
        <v>89</v>
      </c>
      <c r="H3" s="2" t="s">
        <v>90</v>
      </c>
      <c r="I3" s="2" t="s">
        <v>97</v>
      </c>
    </row>
    <row r="4" spans="1:9" ht="26.5" x14ac:dyDescent="0.4">
      <c r="A4" s="4" t="s">
        <v>28</v>
      </c>
      <c r="B4" s="5" t="s">
        <v>29</v>
      </c>
      <c r="C4" s="6" t="s">
        <v>30</v>
      </c>
      <c r="D4" s="7" t="s">
        <v>31</v>
      </c>
      <c r="E4" s="7"/>
      <c r="F4" s="7" t="s">
        <v>98</v>
      </c>
      <c r="G4" s="7" t="s">
        <v>31</v>
      </c>
      <c r="H4" s="7"/>
      <c r="I4" s="7" t="s">
        <v>98</v>
      </c>
    </row>
    <row r="5" spans="1:9" x14ac:dyDescent="0.25">
      <c r="A5" s="8">
        <v>2</v>
      </c>
      <c r="B5" s="9">
        <v>0</v>
      </c>
      <c r="C5" s="8">
        <f t="shared" ref="C5:C29" si="0">B31</f>
        <v>800000</v>
      </c>
      <c r="D5" s="8">
        <f>'足球水线|waterline_soccer'!D5</f>
        <v>0</v>
      </c>
      <c r="E5" s="8">
        <f>'足球水线|waterline_soccer'!E5</f>
        <v>50000</v>
      </c>
      <c r="F5" s="8">
        <f>'全服水位控制|waterline1'!AG109*10000</f>
        <v>9530</v>
      </c>
      <c r="G5" s="8">
        <f t="shared" ref="G5:G68" si="1">D5</f>
        <v>0</v>
      </c>
      <c r="H5" s="8">
        <f t="shared" ref="H5:H68" si="2">E5</f>
        <v>50000</v>
      </c>
      <c r="I5" s="8">
        <f>'全服水位控制|waterline1'!AG109*10000</f>
        <v>9530</v>
      </c>
    </row>
    <row r="6" spans="1:9" x14ac:dyDescent="0.25">
      <c r="A6" s="8">
        <v>2</v>
      </c>
      <c r="B6" s="8">
        <f t="shared" ref="B6:B30" si="3">B5</f>
        <v>0</v>
      </c>
      <c r="C6" s="8">
        <f t="shared" si="0"/>
        <v>800000</v>
      </c>
      <c r="D6" s="8">
        <f>'足球水线|waterline_soccer'!D6</f>
        <v>50000</v>
      </c>
      <c r="E6" s="8">
        <f>'足球水线|waterline_soccer'!E6</f>
        <v>150000</v>
      </c>
      <c r="F6" s="8">
        <f>'全服水位控制|waterline1'!AG110*10000</f>
        <v>9454</v>
      </c>
      <c r="G6" s="8">
        <f t="shared" si="1"/>
        <v>50000</v>
      </c>
      <c r="H6" s="8">
        <f t="shared" si="2"/>
        <v>150000</v>
      </c>
      <c r="I6" s="8">
        <f>'全服水位控制|waterline1'!AG110*10000</f>
        <v>9454</v>
      </c>
    </row>
    <row r="7" spans="1:9" x14ac:dyDescent="0.25">
      <c r="A7" s="8">
        <v>2</v>
      </c>
      <c r="B7" s="8">
        <f t="shared" si="3"/>
        <v>0</v>
      </c>
      <c r="C7" s="8">
        <f t="shared" si="0"/>
        <v>800000</v>
      </c>
      <c r="D7" s="8">
        <f>'足球水线|waterline_soccer'!D7</f>
        <v>150000</v>
      </c>
      <c r="E7" s="8">
        <f>'足球水线|waterline_soccer'!E7</f>
        <v>250000</v>
      </c>
      <c r="F7" s="8">
        <f>'全服水位控制|waterline1'!AG111*10000</f>
        <v>9378</v>
      </c>
      <c r="G7" s="8">
        <f t="shared" si="1"/>
        <v>150000</v>
      </c>
      <c r="H7" s="8">
        <f t="shared" si="2"/>
        <v>250000</v>
      </c>
      <c r="I7" s="8">
        <f>'全服水位控制|waterline1'!AG111*10000</f>
        <v>9378</v>
      </c>
    </row>
    <row r="8" spans="1:9" x14ac:dyDescent="0.25">
      <c r="A8" s="8">
        <v>2</v>
      </c>
      <c r="B8" s="8">
        <f t="shared" si="3"/>
        <v>0</v>
      </c>
      <c r="C8" s="8">
        <f t="shared" si="0"/>
        <v>800000</v>
      </c>
      <c r="D8" s="8">
        <f>'足球水线|waterline_soccer'!D8</f>
        <v>250000</v>
      </c>
      <c r="E8" s="8">
        <f>'足球水线|waterline_soccer'!E8</f>
        <v>350000</v>
      </c>
      <c r="F8" s="8">
        <f>'全服水位控制|waterline1'!AG112*10000</f>
        <v>9302</v>
      </c>
      <c r="G8" s="8">
        <f t="shared" si="1"/>
        <v>250000</v>
      </c>
      <c r="H8" s="8">
        <f t="shared" si="2"/>
        <v>350000</v>
      </c>
      <c r="I8" s="8">
        <f>'全服水位控制|waterline1'!AG112*10000</f>
        <v>9302</v>
      </c>
    </row>
    <row r="9" spans="1:9" x14ac:dyDescent="0.25">
      <c r="A9" s="8">
        <v>2</v>
      </c>
      <c r="B9" s="8">
        <f t="shared" si="3"/>
        <v>0</v>
      </c>
      <c r="C9" s="8">
        <f t="shared" si="0"/>
        <v>800000</v>
      </c>
      <c r="D9" s="8">
        <f>'足球水线|waterline_soccer'!D9</f>
        <v>350000</v>
      </c>
      <c r="E9" s="8">
        <f>'足球水线|waterline_soccer'!E9</f>
        <v>450000</v>
      </c>
      <c r="F9" s="8">
        <f>'全服水位控制|waterline1'!AG113*10000</f>
        <v>9228</v>
      </c>
      <c r="G9" s="8">
        <f t="shared" si="1"/>
        <v>350000</v>
      </c>
      <c r="H9" s="8">
        <f t="shared" si="2"/>
        <v>450000</v>
      </c>
      <c r="I9" s="8">
        <f>'全服水位控制|waterline1'!AG113*10000</f>
        <v>9228</v>
      </c>
    </row>
    <row r="10" spans="1:9" x14ac:dyDescent="0.25">
      <c r="A10" s="8">
        <v>2</v>
      </c>
      <c r="B10" s="8">
        <f t="shared" si="3"/>
        <v>0</v>
      </c>
      <c r="C10" s="8">
        <f t="shared" si="0"/>
        <v>800000</v>
      </c>
      <c r="D10" s="8">
        <f>'足球水线|waterline_soccer'!D10</f>
        <v>450000</v>
      </c>
      <c r="E10" s="8">
        <f>'足球水线|waterline_soccer'!E10</f>
        <v>550000</v>
      </c>
      <c r="F10" s="8">
        <f>'全服水位控制|waterline1'!AG114*10000</f>
        <v>9153</v>
      </c>
      <c r="G10" s="8">
        <f t="shared" si="1"/>
        <v>450000</v>
      </c>
      <c r="H10" s="8">
        <f t="shared" si="2"/>
        <v>550000</v>
      </c>
      <c r="I10" s="8">
        <f>'全服水位控制|waterline1'!AG114*10000</f>
        <v>9153</v>
      </c>
    </row>
    <row r="11" spans="1:9" x14ac:dyDescent="0.25">
      <c r="A11" s="8">
        <v>2</v>
      </c>
      <c r="B11" s="8">
        <f t="shared" si="3"/>
        <v>0</v>
      </c>
      <c r="C11" s="8">
        <f t="shared" si="0"/>
        <v>800000</v>
      </c>
      <c r="D11" s="8">
        <f>'足球水线|waterline_soccer'!D11</f>
        <v>550000</v>
      </c>
      <c r="E11" s="8">
        <f>'足球水线|waterline_soccer'!E11</f>
        <v>650000</v>
      </c>
      <c r="F11" s="8">
        <f>'全服水位控制|waterline1'!AG115*10000</f>
        <v>9080</v>
      </c>
      <c r="G11" s="8">
        <f t="shared" si="1"/>
        <v>550000</v>
      </c>
      <c r="H11" s="8">
        <f t="shared" si="2"/>
        <v>650000</v>
      </c>
      <c r="I11" s="8">
        <f>'全服水位控制|waterline1'!AG115*10000</f>
        <v>9080</v>
      </c>
    </row>
    <row r="12" spans="1:9" x14ac:dyDescent="0.25">
      <c r="A12" s="8">
        <v>2</v>
      </c>
      <c r="B12" s="8">
        <f t="shared" si="3"/>
        <v>0</v>
      </c>
      <c r="C12" s="8">
        <f t="shared" si="0"/>
        <v>800000</v>
      </c>
      <c r="D12" s="8">
        <f>'足球水线|waterline_soccer'!D12</f>
        <v>650000</v>
      </c>
      <c r="E12" s="8">
        <f>'足球水线|waterline_soccer'!E12</f>
        <v>750000</v>
      </c>
      <c r="F12" s="8">
        <f>'全服水位控制|waterline1'!AG116*10000</f>
        <v>9006</v>
      </c>
      <c r="G12" s="8">
        <f t="shared" si="1"/>
        <v>650000</v>
      </c>
      <c r="H12" s="8">
        <f t="shared" si="2"/>
        <v>750000</v>
      </c>
      <c r="I12" s="8">
        <f>'全服水位控制|waterline1'!AG116*10000</f>
        <v>9006</v>
      </c>
    </row>
    <row r="13" spans="1:9" x14ac:dyDescent="0.25">
      <c r="A13" s="8">
        <v>2</v>
      </c>
      <c r="B13" s="8">
        <f t="shared" si="3"/>
        <v>0</v>
      </c>
      <c r="C13" s="8">
        <f t="shared" si="0"/>
        <v>800000</v>
      </c>
      <c r="D13" s="8">
        <f>'足球水线|waterline_soccer'!D13</f>
        <v>750000</v>
      </c>
      <c r="E13" s="8">
        <f>'足球水线|waterline_soccer'!E13</f>
        <v>850000</v>
      </c>
      <c r="F13" s="8">
        <f>'全服水位控制|waterline1'!AG117*10000</f>
        <v>8934</v>
      </c>
      <c r="G13" s="8">
        <f t="shared" si="1"/>
        <v>750000</v>
      </c>
      <c r="H13" s="8">
        <f t="shared" si="2"/>
        <v>850000</v>
      </c>
      <c r="I13" s="8">
        <f>'全服水位控制|waterline1'!AG117*10000</f>
        <v>8934</v>
      </c>
    </row>
    <row r="14" spans="1:9" x14ac:dyDescent="0.25">
      <c r="A14" s="8">
        <v>2</v>
      </c>
      <c r="B14" s="8">
        <f t="shared" si="3"/>
        <v>0</v>
      </c>
      <c r="C14" s="8">
        <f t="shared" si="0"/>
        <v>800000</v>
      </c>
      <c r="D14" s="8">
        <f>'足球水线|waterline_soccer'!D14</f>
        <v>850000</v>
      </c>
      <c r="E14" s="8">
        <f>'足球水线|waterline_soccer'!E14</f>
        <v>950000</v>
      </c>
      <c r="F14" s="8">
        <f>'全服水位控制|waterline1'!AG118*10000</f>
        <v>8862</v>
      </c>
      <c r="G14" s="8">
        <f t="shared" si="1"/>
        <v>850000</v>
      </c>
      <c r="H14" s="8">
        <f t="shared" si="2"/>
        <v>950000</v>
      </c>
      <c r="I14" s="8">
        <f>'全服水位控制|waterline1'!AG118*10000</f>
        <v>8862</v>
      </c>
    </row>
    <row r="15" spans="1:9" x14ac:dyDescent="0.25">
      <c r="A15" s="8">
        <v>2</v>
      </c>
      <c r="B15" s="8">
        <f t="shared" si="3"/>
        <v>0</v>
      </c>
      <c r="C15" s="8">
        <f t="shared" si="0"/>
        <v>800000</v>
      </c>
      <c r="D15" s="8">
        <f>'足球水线|waterline_soccer'!D15</f>
        <v>950000</v>
      </c>
      <c r="E15" s="8">
        <f>'足球水线|waterline_soccer'!E15</f>
        <v>1050000</v>
      </c>
      <c r="F15" s="8">
        <f>'全服水位控制|waterline1'!AG119*10000</f>
        <v>8790</v>
      </c>
      <c r="G15" s="8">
        <f t="shared" si="1"/>
        <v>950000</v>
      </c>
      <c r="H15" s="8">
        <f t="shared" si="2"/>
        <v>1050000</v>
      </c>
      <c r="I15" s="8">
        <f>'全服水位控制|waterline1'!AG119*10000</f>
        <v>8790</v>
      </c>
    </row>
    <row r="16" spans="1:9" x14ac:dyDescent="0.25">
      <c r="A16" s="8">
        <v>2</v>
      </c>
      <c r="B16" s="8">
        <f t="shared" si="3"/>
        <v>0</v>
      </c>
      <c r="C16" s="8">
        <f t="shared" si="0"/>
        <v>800000</v>
      </c>
      <c r="D16" s="8">
        <f>'足球水线|waterline_soccer'!D16</f>
        <v>1050000</v>
      </c>
      <c r="E16" s="8">
        <f>'足球水线|waterline_soccer'!E16</f>
        <v>1150000</v>
      </c>
      <c r="F16" s="8">
        <f>'全服水位控制|waterline1'!AG120*10000</f>
        <v>8719</v>
      </c>
      <c r="G16" s="8">
        <f t="shared" si="1"/>
        <v>1050000</v>
      </c>
      <c r="H16" s="8">
        <f t="shared" si="2"/>
        <v>1150000</v>
      </c>
      <c r="I16" s="8">
        <f>'全服水位控制|waterline1'!AG120*10000</f>
        <v>8719</v>
      </c>
    </row>
    <row r="17" spans="1:9" x14ac:dyDescent="0.25">
      <c r="A17" s="8">
        <v>2</v>
      </c>
      <c r="B17" s="8">
        <f t="shared" si="3"/>
        <v>0</v>
      </c>
      <c r="C17" s="8">
        <f t="shared" si="0"/>
        <v>800000</v>
      </c>
      <c r="D17" s="8">
        <f>'足球水线|waterline_soccer'!D17</f>
        <v>1150000</v>
      </c>
      <c r="E17" s="8">
        <f>'足球水线|waterline_soccer'!E17</f>
        <v>1250000</v>
      </c>
      <c r="F17" s="8">
        <f>'全服水位控制|waterline1'!AG121*10000</f>
        <v>8648</v>
      </c>
      <c r="G17" s="8">
        <f t="shared" si="1"/>
        <v>1150000</v>
      </c>
      <c r="H17" s="8">
        <f t="shared" si="2"/>
        <v>1250000</v>
      </c>
      <c r="I17" s="8">
        <f>'全服水位控制|waterline1'!AG121*10000</f>
        <v>8648</v>
      </c>
    </row>
    <row r="18" spans="1:9" x14ac:dyDescent="0.25">
      <c r="A18" s="8">
        <v>2</v>
      </c>
      <c r="B18" s="8">
        <f t="shared" si="3"/>
        <v>0</v>
      </c>
      <c r="C18" s="8">
        <f t="shared" si="0"/>
        <v>800000</v>
      </c>
      <c r="D18" s="8">
        <f>'足球水线|waterline_soccer'!D18</f>
        <v>1250000</v>
      </c>
      <c r="E18" s="8">
        <f>'足球水线|waterline_soccer'!E18</f>
        <v>1350000</v>
      </c>
      <c r="F18" s="8">
        <f>'全服水位控制|waterline1'!AG122*10000</f>
        <v>8578</v>
      </c>
      <c r="G18" s="8">
        <f t="shared" si="1"/>
        <v>1250000</v>
      </c>
      <c r="H18" s="8">
        <f t="shared" si="2"/>
        <v>1350000</v>
      </c>
      <c r="I18" s="8">
        <f>'全服水位控制|waterline1'!AG122*10000</f>
        <v>8578</v>
      </c>
    </row>
    <row r="19" spans="1:9" x14ac:dyDescent="0.25">
      <c r="A19" s="8">
        <v>2</v>
      </c>
      <c r="B19" s="8">
        <f t="shared" si="3"/>
        <v>0</v>
      </c>
      <c r="C19" s="8">
        <f t="shared" si="0"/>
        <v>800000</v>
      </c>
      <c r="D19" s="8">
        <f>'足球水线|waterline_soccer'!D19</f>
        <v>1350000</v>
      </c>
      <c r="E19" s="8">
        <f>'足球水线|waterline_soccer'!E19</f>
        <v>1450000</v>
      </c>
      <c r="F19" s="8">
        <f>'全服水位控制|waterline1'!AG123*10000</f>
        <v>8508</v>
      </c>
      <c r="G19" s="8">
        <f t="shared" si="1"/>
        <v>1350000</v>
      </c>
      <c r="H19" s="8">
        <f t="shared" si="2"/>
        <v>1450000</v>
      </c>
      <c r="I19" s="8">
        <f>'全服水位控制|waterline1'!AG123*10000</f>
        <v>8508</v>
      </c>
    </row>
    <row r="20" spans="1:9" x14ac:dyDescent="0.25">
      <c r="A20" s="8">
        <v>2</v>
      </c>
      <c r="B20" s="8">
        <f t="shared" si="3"/>
        <v>0</v>
      </c>
      <c r="C20" s="8">
        <f t="shared" si="0"/>
        <v>800000</v>
      </c>
      <c r="D20" s="8">
        <f>'足球水线|waterline_soccer'!D20</f>
        <v>1450000</v>
      </c>
      <c r="E20" s="8">
        <f>'足球水线|waterline_soccer'!E20</f>
        <v>1550000</v>
      </c>
      <c r="F20" s="8">
        <f>'全服水位控制|waterline1'!AG124*10000</f>
        <v>8439</v>
      </c>
      <c r="G20" s="8">
        <f t="shared" si="1"/>
        <v>1450000</v>
      </c>
      <c r="H20" s="8">
        <f t="shared" si="2"/>
        <v>1550000</v>
      </c>
      <c r="I20" s="8">
        <f>'全服水位控制|waterline1'!AG124*10000</f>
        <v>8439</v>
      </c>
    </row>
    <row r="21" spans="1:9" x14ac:dyDescent="0.25">
      <c r="A21" s="8">
        <v>2</v>
      </c>
      <c r="B21" s="8">
        <f t="shared" si="3"/>
        <v>0</v>
      </c>
      <c r="C21" s="8">
        <f t="shared" si="0"/>
        <v>800000</v>
      </c>
      <c r="D21" s="8">
        <f>'足球水线|waterline_soccer'!D21</f>
        <v>1550000</v>
      </c>
      <c r="E21" s="8">
        <f>'足球水线|waterline_soccer'!E21</f>
        <v>1650000</v>
      </c>
      <c r="F21" s="8">
        <f>'全服水位控制|waterline1'!AG125*10000</f>
        <v>8370</v>
      </c>
      <c r="G21" s="8">
        <f t="shared" si="1"/>
        <v>1550000</v>
      </c>
      <c r="H21" s="8">
        <f t="shared" si="2"/>
        <v>1650000</v>
      </c>
      <c r="I21" s="8">
        <f>'全服水位控制|waterline1'!AG125*10000</f>
        <v>8370</v>
      </c>
    </row>
    <row r="22" spans="1:9" x14ac:dyDescent="0.25">
      <c r="A22" s="8">
        <v>2</v>
      </c>
      <c r="B22" s="8">
        <f t="shared" si="3"/>
        <v>0</v>
      </c>
      <c r="C22" s="8">
        <f t="shared" si="0"/>
        <v>800000</v>
      </c>
      <c r="D22" s="8">
        <f>'足球水线|waterline_soccer'!D22</f>
        <v>1650000</v>
      </c>
      <c r="E22" s="8">
        <f>'足球水线|waterline_soccer'!E22</f>
        <v>1750000</v>
      </c>
      <c r="F22" s="8">
        <f>'全服水位控制|waterline1'!AG126*10000</f>
        <v>8301</v>
      </c>
      <c r="G22" s="8">
        <f t="shared" si="1"/>
        <v>1650000</v>
      </c>
      <c r="H22" s="8">
        <f t="shared" si="2"/>
        <v>1750000</v>
      </c>
      <c r="I22" s="8">
        <f>'全服水位控制|waterline1'!AG126*10000</f>
        <v>8301</v>
      </c>
    </row>
    <row r="23" spans="1:9" x14ac:dyDescent="0.25">
      <c r="A23" s="8">
        <v>2</v>
      </c>
      <c r="B23" s="8">
        <f t="shared" si="3"/>
        <v>0</v>
      </c>
      <c r="C23" s="8">
        <f t="shared" si="0"/>
        <v>800000</v>
      </c>
      <c r="D23" s="8">
        <f>'足球水线|waterline_soccer'!D23</f>
        <v>1750000</v>
      </c>
      <c r="E23" s="8">
        <f>'足球水线|waterline_soccer'!E23</f>
        <v>1850000</v>
      </c>
      <c r="F23" s="8">
        <f>'全服水位控制|waterline1'!AG127*10000</f>
        <v>8234</v>
      </c>
      <c r="G23" s="8">
        <f t="shared" si="1"/>
        <v>1750000</v>
      </c>
      <c r="H23" s="8">
        <f t="shared" si="2"/>
        <v>1850000</v>
      </c>
      <c r="I23" s="8">
        <f>'全服水位控制|waterline1'!AG127*10000</f>
        <v>8234</v>
      </c>
    </row>
    <row r="24" spans="1:9" x14ac:dyDescent="0.25">
      <c r="A24" s="8">
        <v>2</v>
      </c>
      <c r="B24" s="8">
        <f t="shared" si="3"/>
        <v>0</v>
      </c>
      <c r="C24" s="8">
        <f t="shared" si="0"/>
        <v>800000</v>
      </c>
      <c r="D24" s="8">
        <f>'足球水线|waterline_soccer'!D24</f>
        <v>1850000</v>
      </c>
      <c r="E24" s="8">
        <f>'足球水线|waterline_soccer'!E24</f>
        <v>1950000</v>
      </c>
      <c r="F24" s="8">
        <f>'全服水位控制|waterline1'!AG128*10000</f>
        <v>8166</v>
      </c>
      <c r="G24" s="8">
        <f t="shared" si="1"/>
        <v>1850000</v>
      </c>
      <c r="H24" s="8">
        <f t="shared" si="2"/>
        <v>1950000</v>
      </c>
      <c r="I24" s="8">
        <f>'全服水位控制|waterline1'!AG128*10000</f>
        <v>8166</v>
      </c>
    </row>
    <row r="25" spans="1:9" x14ac:dyDescent="0.25">
      <c r="A25" s="8">
        <v>2</v>
      </c>
      <c r="B25" s="8">
        <f t="shared" si="3"/>
        <v>0</v>
      </c>
      <c r="C25" s="8">
        <f t="shared" si="0"/>
        <v>800000</v>
      </c>
      <c r="D25" s="8">
        <f>'足球水线|waterline_soccer'!D25</f>
        <v>1950000</v>
      </c>
      <c r="E25" s="8">
        <f>'足球水线|waterline_soccer'!E25</f>
        <v>2050000</v>
      </c>
      <c r="F25" s="8">
        <f>'全服水位控制|waterline1'!AG129*10000</f>
        <v>8098.9999999999991</v>
      </c>
      <c r="G25" s="8">
        <f t="shared" si="1"/>
        <v>1950000</v>
      </c>
      <c r="H25" s="8">
        <f t="shared" si="2"/>
        <v>2050000</v>
      </c>
      <c r="I25" s="8">
        <f>'全服水位控制|waterline1'!AG129*10000</f>
        <v>8098.9999999999991</v>
      </c>
    </row>
    <row r="26" spans="1:9" x14ac:dyDescent="0.25">
      <c r="A26" s="8">
        <v>2</v>
      </c>
      <c r="B26" s="8">
        <f t="shared" si="3"/>
        <v>0</v>
      </c>
      <c r="C26" s="8">
        <f t="shared" si="0"/>
        <v>800000</v>
      </c>
      <c r="D26" s="8">
        <f>'足球水线|waterline_soccer'!D26</f>
        <v>2050000</v>
      </c>
      <c r="E26" s="8">
        <f>'足球水线|waterline_soccer'!E26</f>
        <v>2150000</v>
      </c>
      <c r="F26" s="8">
        <f>'全服水位控制|waterline1'!AG130*10000</f>
        <v>8033</v>
      </c>
      <c r="G26" s="8">
        <f t="shared" si="1"/>
        <v>2050000</v>
      </c>
      <c r="H26" s="8">
        <f t="shared" si="2"/>
        <v>2150000</v>
      </c>
      <c r="I26" s="8">
        <f>'全服水位控制|waterline1'!AG130*10000</f>
        <v>8033</v>
      </c>
    </row>
    <row r="27" spans="1:9" x14ac:dyDescent="0.25">
      <c r="A27" s="8">
        <v>2</v>
      </c>
      <c r="B27" s="8">
        <f t="shared" si="3"/>
        <v>0</v>
      </c>
      <c r="C27" s="8">
        <f t="shared" si="0"/>
        <v>800000</v>
      </c>
      <c r="D27" s="8">
        <f>'足球水线|waterline_soccer'!D27</f>
        <v>2150000</v>
      </c>
      <c r="E27" s="8">
        <f>'足球水线|waterline_soccer'!E27</f>
        <v>2250000</v>
      </c>
      <c r="F27" s="8">
        <f>'全服水位控制|waterline1'!AG131*10000</f>
        <v>7967</v>
      </c>
      <c r="G27" s="8">
        <f t="shared" si="1"/>
        <v>2150000</v>
      </c>
      <c r="H27" s="8">
        <f t="shared" si="2"/>
        <v>2250000</v>
      </c>
      <c r="I27" s="8">
        <f>'全服水位控制|waterline1'!AG131*10000</f>
        <v>7967</v>
      </c>
    </row>
    <row r="28" spans="1:9" x14ac:dyDescent="0.25">
      <c r="A28" s="8">
        <v>2</v>
      </c>
      <c r="B28" s="8">
        <f t="shared" si="3"/>
        <v>0</v>
      </c>
      <c r="C28" s="8">
        <f t="shared" si="0"/>
        <v>800000</v>
      </c>
      <c r="D28" s="8">
        <f>'足球水线|waterline_soccer'!D28</f>
        <v>2250000</v>
      </c>
      <c r="E28" s="8">
        <f>'足球水线|waterline_soccer'!E28</f>
        <v>2350000</v>
      </c>
      <c r="F28" s="8">
        <f>'全服水位控制|waterline1'!AG132*10000</f>
        <v>7901</v>
      </c>
      <c r="G28" s="8">
        <f t="shared" si="1"/>
        <v>2250000</v>
      </c>
      <c r="H28" s="8">
        <f t="shared" si="2"/>
        <v>2350000</v>
      </c>
      <c r="I28" s="8">
        <f>'全服水位控制|waterline1'!AG132*10000</f>
        <v>7901</v>
      </c>
    </row>
    <row r="29" spans="1:9" x14ac:dyDescent="0.25">
      <c r="A29" s="8">
        <v>2</v>
      </c>
      <c r="B29" s="8">
        <f t="shared" si="3"/>
        <v>0</v>
      </c>
      <c r="C29" s="8">
        <f t="shared" si="0"/>
        <v>800000</v>
      </c>
      <c r="D29" s="8">
        <f>'足球水线|waterline_soccer'!D29</f>
        <v>2350000</v>
      </c>
      <c r="E29" s="8">
        <f>'足球水线|waterline_soccer'!E29</f>
        <v>2450000</v>
      </c>
      <c r="F29" s="8">
        <f>'全服水位控制|waterline1'!AG133*10000</f>
        <v>7836</v>
      </c>
      <c r="G29" s="8">
        <f t="shared" si="1"/>
        <v>2350000</v>
      </c>
      <c r="H29" s="8">
        <f t="shared" si="2"/>
        <v>2450000</v>
      </c>
      <c r="I29" s="8">
        <f>'全服水位控制|waterline1'!AG133*10000</f>
        <v>7836</v>
      </c>
    </row>
    <row r="30" spans="1:9" x14ac:dyDescent="0.25">
      <c r="A30" s="8">
        <v>2</v>
      </c>
      <c r="B30" s="9">
        <f t="shared" si="3"/>
        <v>0</v>
      </c>
      <c r="C30" s="9">
        <f t="shared" ref="C30:C93" si="4">B56</f>
        <v>800000</v>
      </c>
      <c r="D30" s="8">
        <f>'足球水线|waterline_soccer'!D30</f>
        <v>2450000</v>
      </c>
      <c r="E30" s="8">
        <f>'足球水线|waterline_soccer'!E30</f>
        <v>0</v>
      </c>
      <c r="F30" s="8">
        <f>'全服水位控制|waterline1'!AG134*10000</f>
        <v>7771</v>
      </c>
      <c r="G30" s="8">
        <f t="shared" si="1"/>
        <v>2450000</v>
      </c>
      <c r="H30" s="8">
        <f t="shared" si="2"/>
        <v>0</v>
      </c>
      <c r="I30" s="8">
        <f>'全服水位控制|waterline1'!AG134*10000</f>
        <v>7771</v>
      </c>
    </row>
    <row r="31" spans="1:9" x14ac:dyDescent="0.25">
      <c r="A31" s="8">
        <v>2</v>
      </c>
      <c r="B31" s="9">
        <v>800000</v>
      </c>
      <c r="C31" s="8">
        <f t="shared" si="4"/>
        <v>1600000</v>
      </c>
      <c r="D31" s="8">
        <f t="shared" ref="D31:D94" si="5">D5</f>
        <v>0</v>
      </c>
      <c r="E31" s="8">
        <f t="shared" ref="E31:E94" si="6">E5</f>
        <v>50000</v>
      </c>
      <c r="F31" s="8">
        <f>'全服水位控制|waterline1'!AG135*10000</f>
        <v>8166</v>
      </c>
      <c r="G31" s="8">
        <f t="shared" si="1"/>
        <v>0</v>
      </c>
      <c r="H31" s="8">
        <f t="shared" si="2"/>
        <v>50000</v>
      </c>
      <c r="I31" s="8">
        <f>'全服水位控制|waterline1'!AG135*10000</f>
        <v>8166</v>
      </c>
    </row>
    <row r="32" spans="1:9" x14ac:dyDescent="0.25">
      <c r="A32" s="8">
        <v>2</v>
      </c>
      <c r="B32" s="8">
        <f t="shared" ref="B32:B56" si="7">B31</f>
        <v>800000</v>
      </c>
      <c r="C32" s="8">
        <f t="shared" si="4"/>
        <v>1600000</v>
      </c>
      <c r="D32" s="8">
        <f t="shared" si="5"/>
        <v>50000</v>
      </c>
      <c r="E32" s="8">
        <f t="shared" si="6"/>
        <v>150000</v>
      </c>
      <c r="F32" s="8">
        <f>'全服水位控制|waterline1'!AG136*10000</f>
        <v>8098.9999999999991</v>
      </c>
      <c r="G32" s="8">
        <f t="shared" si="1"/>
        <v>50000</v>
      </c>
      <c r="H32" s="8">
        <f t="shared" si="2"/>
        <v>150000</v>
      </c>
      <c r="I32" s="8">
        <f>'全服水位控制|waterline1'!AG136*10000</f>
        <v>8098.9999999999991</v>
      </c>
    </row>
    <row r="33" spans="1:9" x14ac:dyDescent="0.25">
      <c r="A33" s="8">
        <v>2</v>
      </c>
      <c r="B33" s="8">
        <f t="shared" si="7"/>
        <v>800000</v>
      </c>
      <c r="C33" s="8">
        <f t="shared" si="4"/>
        <v>1600000</v>
      </c>
      <c r="D33" s="8">
        <f t="shared" si="5"/>
        <v>150000</v>
      </c>
      <c r="E33" s="8">
        <f t="shared" si="6"/>
        <v>250000</v>
      </c>
      <c r="F33" s="8">
        <f>'全服水位控制|waterline1'!AG137*10000</f>
        <v>8033</v>
      </c>
      <c r="G33" s="8">
        <f t="shared" si="1"/>
        <v>150000</v>
      </c>
      <c r="H33" s="8">
        <f t="shared" si="2"/>
        <v>250000</v>
      </c>
      <c r="I33" s="8">
        <f>'全服水位控制|waterline1'!AG137*10000</f>
        <v>8033</v>
      </c>
    </row>
    <row r="34" spans="1:9" x14ac:dyDescent="0.25">
      <c r="A34" s="8">
        <v>2</v>
      </c>
      <c r="B34" s="8">
        <f t="shared" si="7"/>
        <v>800000</v>
      </c>
      <c r="C34" s="8">
        <f t="shared" si="4"/>
        <v>1600000</v>
      </c>
      <c r="D34" s="8">
        <f t="shared" si="5"/>
        <v>250000</v>
      </c>
      <c r="E34" s="8">
        <f t="shared" si="6"/>
        <v>350000</v>
      </c>
      <c r="F34" s="8">
        <f>'全服水位控制|waterline1'!AG138*10000</f>
        <v>7967</v>
      </c>
      <c r="G34" s="8">
        <f t="shared" si="1"/>
        <v>250000</v>
      </c>
      <c r="H34" s="8">
        <f t="shared" si="2"/>
        <v>350000</v>
      </c>
      <c r="I34" s="8">
        <f>'全服水位控制|waterline1'!AG138*10000</f>
        <v>7967</v>
      </c>
    </row>
    <row r="35" spans="1:9" x14ac:dyDescent="0.25">
      <c r="A35" s="8">
        <v>2</v>
      </c>
      <c r="B35" s="8">
        <f t="shared" si="7"/>
        <v>800000</v>
      </c>
      <c r="C35" s="8">
        <f t="shared" si="4"/>
        <v>1600000</v>
      </c>
      <c r="D35" s="8">
        <f t="shared" si="5"/>
        <v>350000</v>
      </c>
      <c r="E35" s="8">
        <f t="shared" si="6"/>
        <v>450000</v>
      </c>
      <c r="F35" s="8">
        <f>'全服水位控制|waterline1'!AG139*10000</f>
        <v>7901</v>
      </c>
      <c r="G35" s="8">
        <f t="shared" si="1"/>
        <v>350000</v>
      </c>
      <c r="H35" s="8">
        <f t="shared" si="2"/>
        <v>450000</v>
      </c>
      <c r="I35" s="8">
        <f>'全服水位控制|waterline1'!AG139*10000</f>
        <v>7901</v>
      </c>
    </row>
    <row r="36" spans="1:9" x14ac:dyDescent="0.25">
      <c r="A36" s="8">
        <v>2</v>
      </c>
      <c r="B36" s="8">
        <f t="shared" si="7"/>
        <v>800000</v>
      </c>
      <c r="C36" s="8">
        <f t="shared" si="4"/>
        <v>1600000</v>
      </c>
      <c r="D36" s="8">
        <f t="shared" si="5"/>
        <v>450000</v>
      </c>
      <c r="E36" s="8">
        <f t="shared" si="6"/>
        <v>550000</v>
      </c>
      <c r="F36" s="8">
        <f>'全服水位控制|waterline1'!AG140*10000</f>
        <v>7836</v>
      </c>
      <c r="G36" s="8">
        <f t="shared" si="1"/>
        <v>450000</v>
      </c>
      <c r="H36" s="8">
        <f t="shared" si="2"/>
        <v>550000</v>
      </c>
      <c r="I36" s="8">
        <f>'全服水位控制|waterline1'!AG140*10000</f>
        <v>7836</v>
      </c>
    </row>
    <row r="37" spans="1:9" x14ac:dyDescent="0.25">
      <c r="A37" s="8">
        <v>2</v>
      </c>
      <c r="B37" s="8">
        <f t="shared" si="7"/>
        <v>800000</v>
      </c>
      <c r="C37" s="8">
        <f t="shared" si="4"/>
        <v>1600000</v>
      </c>
      <c r="D37" s="8">
        <f t="shared" si="5"/>
        <v>550000</v>
      </c>
      <c r="E37" s="8">
        <f t="shared" si="6"/>
        <v>650000</v>
      </c>
      <c r="F37" s="8">
        <f>'全服水位控制|waterline1'!AG141*10000</f>
        <v>7771</v>
      </c>
      <c r="G37" s="8">
        <f t="shared" si="1"/>
        <v>550000</v>
      </c>
      <c r="H37" s="8">
        <f t="shared" si="2"/>
        <v>650000</v>
      </c>
      <c r="I37" s="8">
        <f>'全服水位控制|waterline1'!AG141*10000</f>
        <v>7771</v>
      </c>
    </row>
    <row r="38" spans="1:9" x14ac:dyDescent="0.25">
      <c r="A38" s="8">
        <v>2</v>
      </c>
      <c r="B38" s="8">
        <f t="shared" si="7"/>
        <v>800000</v>
      </c>
      <c r="C38" s="8">
        <f t="shared" si="4"/>
        <v>1600000</v>
      </c>
      <c r="D38" s="8">
        <f t="shared" si="5"/>
        <v>650000</v>
      </c>
      <c r="E38" s="8">
        <f t="shared" si="6"/>
        <v>750000</v>
      </c>
      <c r="F38" s="8">
        <f>'全服水位控制|waterline1'!AG142*10000</f>
        <v>7705.9999999999991</v>
      </c>
      <c r="G38" s="8">
        <f t="shared" si="1"/>
        <v>650000</v>
      </c>
      <c r="H38" s="8">
        <f t="shared" si="2"/>
        <v>750000</v>
      </c>
      <c r="I38" s="8">
        <f>'全服水位控制|waterline1'!AG142*10000</f>
        <v>7705.9999999999991</v>
      </c>
    </row>
    <row r="39" spans="1:9" x14ac:dyDescent="0.25">
      <c r="A39" s="8">
        <v>2</v>
      </c>
      <c r="B39" s="8">
        <f t="shared" si="7"/>
        <v>800000</v>
      </c>
      <c r="C39" s="8">
        <f t="shared" si="4"/>
        <v>1600000</v>
      </c>
      <c r="D39" s="8">
        <f t="shared" si="5"/>
        <v>750000</v>
      </c>
      <c r="E39" s="8">
        <f t="shared" si="6"/>
        <v>850000</v>
      </c>
      <c r="F39" s="8">
        <f>'全服水位控制|waterline1'!AG143*10000</f>
        <v>7643</v>
      </c>
      <c r="G39" s="8">
        <f t="shared" si="1"/>
        <v>750000</v>
      </c>
      <c r="H39" s="8">
        <f t="shared" si="2"/>
        <v>850000</v>
      </c>
      <c r="I39" s="8">
        <f>'全服水位控制|waterline1'!AG143*10000</f>
        <v>7643</v>
      </c>
    </row>
    <row r="40" spans="1:9" x14ac:dyDescent="0.25">
      <c r="A40" s="8">
        <v>2</v>
      </c>
      <c r="B40" s="8">
        <f t="shared" si="7"/>
        <v>800000</v>
      </c>
      <c r="C40" s="8">
        <f t="shared" si="4"/>
        <v>1600000</v>
      </c>
      <c r="D40" s="8">
        <f t="shared" si="5"/>
        <v>850000</v>
      </c>
      <c r="E40" s="8">
        <f t="shared" si="6"/>
        <v>950000</v>
      </c>
      <c r="F40" s="8">
        <f>'全服水位控制|waterline1'!AG144*10000</f>
        <v>7579</v>
      </c>
      <c r="G40" s="8">
        <f t="shared" si="1"/>
        <v>850000</v>
      </c>
      <c r="H40" s="8">
        <f t="shared" si="2"/>
        <v>950000</v>
      </c>
      <c r="I40" s="8">
        <f>'全服水位控制|waterline1'!AG144*10000</f>
        <v>7579</v>
      </c>
    </row>
    <row r="41" spans="1:9" x14ac:dyDescent="0.25">
      <c r="A41" s="8">
        <v>2</v>
      </c>
      <c r="B41" s="8">
        <f t="shared" si="7"/>
        <v>800000</v>
      </c>
      <c r="C41" s="8">
        <f t="shared" si="4"/>
        <v>1600000</v>
      </c>
      <c r="D41" s="8">
        <f t="shared" si="5"/>
        <v>950000</v>
      </c>
      <c r="E41" s="8">
        <f t="shared" si="6"/>
        <v>1050000</v>
      </c>
      <c r="F41" s="8">
        <f>'全服水位控制|waterline1'!AG145*10000</f>
        <v>7516.0000000000009</v>
      </c>
      <c r="G41" s="8">
        <f t="shared" si="1"/>
        <v>950000</v>
      </c>
      <c r="H41" s="8">
        <f t="shared" si="2"/>
        <v>1050000</v>
      </c>
      <c r="I41" s="8">
        <f>'全服水位控制|waterline1'!AG145*10000</f>
        <v>7516.0000000000009</v>
      </c>
    </row>
    <row r="42" spans="1:9" x14ac:dyDescent="0.25">
      <c r="A42" s="8">
        <v>2</v>
      </c>
      <c r="B42" s="8">
        <f t="shared" si="7"/>
        <v>800000</v>
      </c>
      <c r="C42" s="8">
        <f t="shared" si="4"/>
        <v>1600000</v>
      </c>
      <c r="D42" s="8">
        <f t="shared" si="5"/>
        <v>1050000</v>
      </c>
      <c r="E42" s="8">
        <f t="shared" si="6"/>
        <v>1150000</v>
      </c>
      <c r="F42" s="8">
        <f>'全服水位控制|waterline1'!AG146*10000</f>
        <v>7453</v>
      </c>
      <c r="G42" s="8">
        <f t="shared" si="1"/>
        <v>1050000</v>
      </c>
      <c r="H42" s="8">
        <f t="shared" si="2"/>
        <v>1150000</v>
      </c>
      <c r="I42" s="8">
        <f>'全服水位控制|waterline1'!AG146*10000</f>
        <v>7453</v>
      </c>
    </row>
    <row r="43" spans="1:9" x14ac:dyDescent="0.25">
      <c r="A43" s="8">
        <v>2</v>
      </c>
      <c r="B43" s="8">
        <f t="shared" si="7"/>
        <v>800000</v>
      </c>
      <c r="C43" s="8">
        <f t="shared" si="4"/>
        <v>1600000</v>
      </c>
      <c r="D43" s="8">
        <f t="shared" si="5"/>
        <v>1150000</v>
      </c>
      <c r="E43" s="8">
        <f t="shared" si="6"/>
        <v>1250000</v>
      </c>
      <c r="F43" s="8">
        <f>'全服水位控制|waterline1'!AG147*10000</f>
        <v>7391</v>
      </c>
      <c r="G43" s="8">
        <f t="shared" si="1"/>
        <v>1150000</v>
      </c>
      <c r="H43" s="8">
        <f t="shared" si="2"/>
        <v>1250000</v>
      </c>
      <c r="I43" s="8">
        <f>'全服水位控制|waterline1'!AG147*10000</f>
        <v>7391</v>
      </c>
    </row>
    <row r="44" spans="1:9" x14ac:dyDescent="0.25">
      <c r="A44" s="8">
        <v>2</v>
      </c>
      <c r="B44" s="8">
        <f t="shared" si="7"/>
        <v>800000</v>
      </c>
      <c r="C44" s="8">
        <f t="shared" si="4"/>
        <v>1600000</v>
      </c>
      <c r="D44" s="8">
        <f t="shared" si="5"/>
        <v>1250000</v>
      </c>
      <c r="E44" s="8">
        <f t="shared" si="6"/>
        <v>1350000</v>
      </c>
      <c r="F44" s="8">
        <f>'全服水位控制|waterline1'!AG148*10000</f>
        <v>7329</v>
      </c>
      <c r="G44" s="8">
        <f t="shared" si="1"/>
        <v>1250000</v>
      </c>
      <c r="H44" s="8">
        <f t="shared" si="2"/>
        <v>1350000</v>
      </c>
      <c r="I44" s="8">
        <f>'全服水位控制|waterline1'!AG148*10000</f>
        <v>7329</v>
      </c>
    </row>
    <row r="45" spans="1:9" x14ac:dyDescent="0.25">
      <c r="A45" s="8">
        <v>2</v>
      </c>
      <c r="B45" s="8">
        <f t="shared" si="7"/>
        <v>800000</v>
      </c>
      <c r="C45" s="8">
        <f t="shared" si="4"/>
        <v>1600000</v>
      </c>
      <c r="D45" s="8">
        <f t="shared" si="5"/>
        <v>1350000</v>
      </c>
      <c r="E45" s="8">
        <f t="shared" si="6"/>
        <v>1450000</v>
      </c>
      <c r="F45" s="8">
        <f>'全服水位控制|waterline1'!AG149*10000</f>
        <v>7267</v>
      </c>
      <c r="G45" s="8">
        <f t="shared" si="1"/>
        <v>1350000</v>
      </c>
      <c r="H45" s="8">
        <f t="shared" si="2"/>
        <v>1450000</v>
      </c>
      <c r="I45" s="8">
        <f>'全服水位控制|waterline1'!AG149*10000</f>
        <v>7267</v>
      </c>
    </row>
    <row r="46" spans="1:9" x14ac:dyDescent="0.25">
      <c r="A46" s="8">
        <v>2</v>
      </c>
      <c r="B46" s="8">
        <f t="shared" si="7"/>
        <v>800000</v>
      </c>
      <c r="C46" s="8">
        <f t="shared" si="4"/>
        <v>1600000</v>
      </c>
      <c r="D46" s="8">
        <f t="shared" si="5"/>
        <v>1450000</v>
      </c>
      <c r="E46" s="8">
        <f t="shared" si="6"/>
        <v>1550000</v>
      </c>
      <c r="F46" s="8">
        <f>'全服水位控制|waterline1'!AG150*10000</f>
        <v>7206</v>
      </c>
      <c r="G46" s="8">
        <f t="shared" si="1"/>
        <v>1450000</v>
      </c>
      <c r="H46" s="8">
        <f t="shared" si="2"/>
        <v>1550000</v>
      </c>
      <c r="I46" s="8">
        <f>'全服水位控制|waterline1'!AG150*10000</f>
        <v>7206</v>
      </c>
    </row>
    <row r="47" spans="1:9" x14ac:dyDescent="0.25">
      <c r="A47" s="8">
        <v>2</v>
      </c>
      <c r="B47" s="8">
        <f t="shared" si="7"/>
        <v>800000</v>
      </c>
      <c r="C47" s="8">
        <f t="shared" si="4"/>
        <v>1600000</v>
      </c>
      <c r="D47" s="8">
        <f t="shared" si="5"/>
        <v>1550000</v>
      </c>
      <c r="E47" s="8">
        <f t="shared" si="6"/>
        <v>1650000</v>
      </c>
      <c r="F47" s="8">
        <f>'全服水位控制|waterline1'!AG151*10000</f>
        <v>7146</v>
      </c>
      <c r="G47" s="8">
        <f t="shared" si="1"/>
        <v>1550000</v>
      </c>
      <c r="H47" s="8">
        <f t="shared" si="2"/>
        <v>1650000</v>
      </c>
      <c r="I47" s="8">
        <f>'全服水位控制|waterline1'!AG151*10000</f>
        <v>7146</v>
      </c>
    </row>
    <row r="48" spans="1:9" x14ac:dyDescent="0.25">
      <c r="A48" s="8">
        <v>2</v>
      </c>
      <c r="B48" s="8">
        <f t="shared" si="7"/>
        <v>800000</v>
      </c>
      <c r="C48" s="8">
        <f t="shared" si="4"/>
        <v>1600000</v>
      </c>
      <c r="D48" s="8">
        <f t="shared" si="5"/>
        <v>1650000</v>
      </c>
      <c r="E48" s="8">
        <f t="shared" si="6"/>
        <v>1750000</v>
      </c>
      <c r="F48" s="8">
        <f>'全服水位控制|waterline1'!AG152*10000</f>
        <v>7085</v>
      </c>
      <c r="G48" s="8">
        <f t="shared" si="1"/>
        <v>1650000</v>
      </c>
      <c r="H48" s="8">
        <f t="shared" si="2"/>
        <v>1750000</v>
      </c>
      <c r="I48" s="8">
        <f>'全服水位控制|waterline1'!AG152*10000</f>
        <v>7085</v>
      </c>
    </row>
    <row r="49" spans="1:9" x14ac:dyDescent="0.25">
      <c r="A49" s="8">
        <v>2</v>
      </c>
      <c r="B49" s="8">
        <f t="shared" si="7"/>
        <v>800000</v>
      </c>
      <c r="C49" s="8">
        <f t="shared" si="4"/>
        <v>1600000</v>
      </c>
      <c r="D49" s="8">
        <f t="shared" si="5"/>
        <v>1750000</v>
      </c>
      <c r="E49" s="8">
        <f t="shared" si="6"/>
        <v>1850000</v>
      </c>
      <c r="F49" s="8">
        <f>'全服水位控制|waterline1'!AG153*10000</f>
        <v>7025</v>
      </c>
      <c r="G49" s="8">
        <f t="shared" si="1"/>
        <v>1750000</v>
      </c>
      <c r="H49" s="8">
        <f t="shared" si="2"/>
        <v>1850000</v>
      </c>
      <c r="I49" s="8">
        <f>'全服水位控制|waterline1'!AG153*10000</f>
        <v>7025</v>
      </c>
    </row>
    <row r="50" spans="1:9" x14ac:dyDescent="0.25">
      <c r="A50" s="8">
        <v>2</v>
      </c>
      <c r="B50" s="8">
        <f t="shared" si="7"/>
        <v>800000</v>
      </c>
      <c r="C50" s="8">
        <f t="shared" si="4"/>
        <v>1600000</v>
      </c>
      <c r="D50" s="8">
        <f t="shared" si="5"/>
        <v>1850000</v>
      </c>
      <c r="E50" s="8">
        <f t="shared" si="6"/>
        <v>1950000</v>
      </c>
      <c r="F50" s="8">
        <f>'全服水位控制|waterline1'!AG154*10000</f>
        <v>6966</v>
      </c>
      <c r="G50" s="8">
        <f t="shared" si="1"/>
        <v>1850000</v>
      </c>
      <c r="H50" s="8">
        <f t="shared" si="2"/>
        <v>1950000</v>
      </c>
      <c r="I50" s="8">
        <f>'全服水位控制|waterline1'!AG154*10000</f>
        <v>6966</v>
      </c>
    </row>
    <row r="51" spans="1:9" x14ac:dyDescent="0.25">
      <c r="A51" s="8">
        <v>2</v>
      </c>
      <c r="B51" s="8">
        <f t="shared" si="7"/>
        <v>800000</v>
      </c>
      <c r="C51" s="8">
        <f t="shared" si="4"/>
        <v>1600000</v>
      </c>
      <c r="D51" s="8">
        <f t="shared" si="5"/>
        <v>1950000</v>
      </c>
      <c r="E51" s="8">
        <f t="shared" si="6"/>
        <v>2050000</v>
      </c>
      <c r="F51" s="8">
        <f>'全服水位控制|waterline1'!AG155*10000</f>
        <v>6906</v>
      </c>
      <c r="G51" s="8">
        <f t="shared" si="1"/>
        <v>1950000</v>
      </c>
      <c r="H51" s="8">
        <f t="shared" si="2"/>
        <v>2050000</v>
      </c>
      <c r="I51" s="8">
        <f>'全服水位控制|waterline1'!AG155*10000</f>
        <v>6906</v>
      </c>
    </row>
    <row r="52" spans="1:9" x14ac:dyDescent="0.25">
      <c r="A52" s="8">
        <v>2</v>
      </c>
      <c r="B52" s="8">
        <f t="shared" si="7"/>
        <v>800000</v>
      </c>
      <c r="C52" s="8">
        <f t="shared" si="4"/>
        <v>1600000</v>
      </c>
      <c r="D52" s="8">
        <f t="shared" si="5"/>
        <v>2050000</v>
      </c>
      <c r="E52" s="8">
        <f t="shared" si="6"/>
        <v>2150000</v>
      </c>
      <c r="F52" s="8">
        <f>'全服水位控制|waterline1'!AG156*10000</f>
        <v>6848</v>
      </c>
      <c r="G52" s="8">
        <f t="shared" si="1"/>
        <v>2050000</v>
      </c>
      <c r="H52" s="8">
        <f t="shared" si="2"/>
        <v>2150000</v>
      </c>
      <c r="I52" s="8">
        <f>'全服水位控制|waterline1'!AG156*10000</f>
        <v>6848</v>
      </c>
    </row>
    <row r="53" spans="1:9" x14ac:dyDescent="0.25">
      <c r="A53" s="8">
        <v>2</v>
      </c>
      <c r="B53" s="8">
        <f t="shared" si="7"/>
        <v>800000</v>
      </c>
      <c r="C53" s="8">
        <f t="shared" si="4"/>
        <v>1600000</v>
      </c>
      <c r="D53" s="8">
        <f t="shared" si="5"/>
        <v>2150000</v>
      </c>
      <c r="E53" s="8">
        <f t="shared" si="6"/>
        <v>2250000</v>
      </c>
      <c r="F53" s="8">
        <f>'全服水位控制|waterline1'!AG157*10000</f>
        <v>6788.9999999999991</v>
      </c>
      <c r="G53" s="8">
        <f t="shared" si="1"/>
        <v>2150000</v>
      </c>
      <c r="H53" s="8">
        <f t="shared" si="2"/>
        <v>2250000</v>
      </c>
      <c r="I53" s="8">
        <f>'全服水位控制|waterline1'!AG157*10000</f>
        <v>6788.9999999999991</v>
      </c>
    </row>
    <row r="54" spans="1:9" x14ac:dyDescent="0.25">
      <c r="A54" s="8">
        <v>2</v>
      </c>
      <c r="B54" s="8">
        <f t="shared" si="7"/>
        <v>800000</v>
      </c>
      <c r="C54" s="8">
        <f t="shared" si="4"/>
        <v>1600000</v>
      </c>
      <c r="D54" s="8">
        <f t="shared" si="5"/>
        <v>2250000</v>
      </c>
      <c r="E54" s="8">
        <f t="shared" si="6"/>
        <v>2350000</v>
      </c>
      <c r="F54" s="8">
        <f>'全服水位控制|waterline1'!AG158*10000</f>
        <v>6731</v>
      </c>
      <c r="G54" s="8">
        <f t="shared" si="1"/>
        <v>2250000</v>
      </c>
      <c r="H54" s="8">
        <f t="shared" si="2"/>
        <v>2350000</v>
      </c>
      <c r="I54" s="8">
        <f>'全服水位控制|waterline1'!AG158*10000</f>
        <v>6731</v>
      </c>
    </row>
    <row r="55" spans="1:9" x14ac:dyDescent="0.25">
      <c r="A55" s="8">
        <v>2</v>
      </c>
      <c r="B55" s="8">
        <f t="shared" si="7"/>
        <v>800000</v>
      </c>
      <c r="C55" s="8">
        <f t="shared" si="4"/>
        <v>1600000</v>
      </c>
      <c r="D55" s="8">
        <f t="shared" si="5"/>
        <v>2350000</v>
      </c>
      <c r="E55" s="8">
        <f t="shared" si="6"/>
        <v>2450000</v>
      </c>
      <c r="F55" s="8">
        <f>'全服水位控制|waterline1'!AG159*10000</f>
        <v>6673</v>
      </c>
      <c r="G55" s="8">
        <f t="shared" si="1"/>
        <v>2350000</v>
      </c>
      <c r="H55" s="8">
        <f t="shared" si="2"/>
        <v>2450000</v>
      </c>
      <c r="I55" s="8">
        <f>'全服水位控制|waterline1'!AG159*10000</f>
        <v>6673</v>
      </c>
    </row>
    <row r="56" spans="1:9" x14ac:dyDescent="0.25">
      <c r="A56" s="8">
        <v>2</v>
      </c>
      <c r="B56" s="9">
        <f t="shared" si="7"/>
        <v>800000</v>
      </c>
      <c r="C56" s="9">
        <f t="shared" si="4"/>
        <v>1600000</v>
      </c>
      <c r="D56" s="8">
        <f t="shared" si="5"/>
        <v>2450000</v>
      </c>
      <c r="E56" s="8">
        <f t="shared" si="6"/>
        <v>0</v>
      </c>
      <c r="F56" s="8">
        <f>'全服水位控制|waterline1'!AG160*10000</f>
        <v>6502</v>
      </c>
      <c r="G56" s="8">
        <f t="shared" si="1"/>
        <v>2450000</v>
      </c>
      <c r="H56" s="8">
        <f t="shared" si="2"/>
        <v>0</v>
      </c>
      <c r="I56" s="8">
        <f>'全服水位控制|waterline1'!AG160*10000</f>
        <v>6502</v>
      </c>
    </row>
    <row r="57" spans="1:9" x14ac:dyDescent="0.25">
      <c r="A57" s="8">
        <v>2</v>
      </c>
      <c r="B57" s="9">
        <v>1600000</v>
      </c>
      <c r="C57" s="8">
        <f t="shared" si="4"/>
        <v>2400000</v>
      </c>
      <c r="D57" s="8">
        <f t="shared" si="5"/>
        <v>0</v>
      </c>
      <c r="E57" s="8">
        <f t="shared" si="6"/>
        <v>50000</v>
      </c>
      <c r="F57" s="8">
        <f>'全服水位控制|waterline1'!AG161*10000</f>
        <v>6966</v>
      </c>
      <c r="G57" s="8">
        <f t="shared" si="1"/>
        <v>0</v>
      </c>
      <c r="H57" s="8">
        <f t="shared" si="2"/>
        <v>50000</v>
      </c>
      <c r="I57" s="8">
        <f>'全服水位控制|waterline1'!AG161*10000</f>
        <v>6966</v>
      </c>
    </row>
    <row r="58" spans="1:9" x14ac:dyDescent="0.25">
      <c r="A58" s="8">
        <v>2</v>
      </c>
      <c r="B58" s="8">
        <f t="shared" ref="B58:B82" si="8">B57</f>
        <v>1600000</v>
      </c>
      <c r="C58" s="8">
        <f t="shared" si="4"/>
        <v>2400000</v>
      </c>
      <c r="D58" s="8">
        <f t="shared" si="5"/>
        <v>50000</v>
      </c>
      <c r="E58" s="8">
        <f t="shared" si="6"/>
        <v>150000</v>
      </c>
      <c r="F58" s="8">
        <f>'全服水位控制|waterline1'!AG162*10000</f>
        <v>6906</v>
      </c>
      <c r="G58" s="8">
        <f t="shared" si="1"/>
        <v>50000</v>
      </c>
      <c r="H58" s="8">
        <f t="shared" si="2"/>
        <v>150000</v>
      </c>
      <c r="I58" s="8">
        <f>'全服水位控制|waterline1'!AG162*10000</f>
        <v>6906</v>
      </c>
    </row>
    <row r="59" spans="1:9" x14ac:dyDescent="0.25">
      <c r="A59" s="8">
        <v>2</v>
      </c>
      <c r="B59" s="8">
        <f t="shared" si="8"/>
        <v>1600000</v>
      </c>
      <c r="C59" s="8">
        <f t="shared" si="4"/>
        <v>2400000</v>
      </c>
      <c r="D59" s="8">
        <f t="shared" si="5"/>
        <v>150000</v>
      </c>
      <c r="E59" s="8">
        <f t="shared" si="6"/>
        <v>250000</v>
      </c>
      <c r="F59" s="8">
        <f>'全服水位控制|waterline1'!AG163*10000</f>
        <v>6848</v>
      </c>
      <c r="G59" s="8">
        <f t="shared" si="1"/>
        <v>150000</v>
      </c>
      <c r="H59" s="8">
        <f t="shared" si="2"/>
        <v>250000</v>
      </c>
      <c r="I59" s="8">
        <f>'全服水位控制|waterline1'!AG163*10000</f>
        <v>6848</v>
      </c>
    </row>
    <row r="60" spans="1:9" x14ac:dyDescent="0.25">
      <c r="A60" s="8">
        <v>2</v>
      </c>
      <c r="B60" s="8">
        <f t="shared" si="8"/>
        <v>1600000</v>
      </c>
      <c r="C60" s="8">
        <f t="shared" si="4"/>
        <v>2400000</v>
      </c>
      <c r="D60" s="8">
        <f t="shared" si="5"/>
        <v>250000</v>
      </c>
      <c r="E60" s="8">
        <f t="shared" si="6"/>
        <v>350000</v>
      </c>
      <c r="F60" s="8">
        <f>'全服水位控制|waterline1'!AG164*10000</f>
        <v>6788.9999999999991</v>
      </c>
      <c r="G60" s="8">
        <f t="shared" si="1"/>
        <v>250000</v>
      </c>
      <c r="H60" s="8">
        <f t="shared" si="2"/>
        <v>350000</v>
      </c>
      <c r="I60" s="8">
        <f>'全服水位控制|waterline1'!AG164*10000</f>
        <v>6788.9999999999991</v>
      </c>
    </row>
    <row r="61" spans="1:9" x14ac:dyDescent="0.25">
      <c r="A61" s="8">
        <v>2</v>
      </c>
      <c r="B61" s="8">
        <f t="shared" si="8"/>
        <v>1600000</v>
      </c>
      <c r="C61" s="8">
        <f t="shared" si="4"/>
        <v>2400000</v>
      </c>
      <c r="D61" s="8">
        <f t="shared" si="5"/>
        <v>350000</v>
      </c>
      <c r="E61" s="8">
        <f t="shared" si="6"/>
        <v>450000</v>
      </c>
      <c r="F61" s="8">
        <f>'全服水位控制|waterline1'!AG165*10000</f>
        <v>6731</v>
      </c>
      <c r="G61" s="8">
        <f t="shared" si="1"/>
        <v>350000</v>
      </c>
      <c r="H61" s="8">
        <f t="shared" si="2"/>
        <v>450000</v>
      </c>
      <c r="I61" s="8">
        <f>'全服水位控制|waterline1'!AG165*10000</f>
        <v>6731</v>
      </c>
    </row>
    <row r="62" spans="1:9" x14ac:dyDescent="0.25">
      <c r="A62" s="8">
        <v>2</v>
      </c>
      <c r="B62" s="8">
        <f t="shared" si="8"/>
        <v>1600000</v>
      </c>
      <c r="C62" s="8">
        <f t="shared" si="4"/>
        <v>2400000</v>
      </c>
      <c r="D62" s="8">
        <f t="shared" si="5"/>
        <v>450000</v>
      </c>
      <c r="E62" s="8">
        <f t="shared" si="6"/>
        <v>550000</v>
      </c>
      <c r="F62" s="8">
        <f>'全服水位控制|waterline1'!AG166*10000</f>
        <v>6673</v>
      </c>
      <c r="G62" s="8">
        <f t="shared" si="1"/>
        <v>450000</v>
      </c>
      <c r="H62" s="8">
        <f t="shared" si="2"/>
        <v>550000</v>
      </c>
      <c r="I62" s="8">
        <f>'全服水位控制|waterline1'!AG166*10000</f>
        <v>6673</v>
      </c>
    </row>
    <row r="63" spans="1:9" x14ac:dyDescent="0.25">
      <c r="A63" s="8">
        <v>2</v>
      </c>
      <c r="B63" s="8">
        <f t="shared" si="8"/>
        <v>1600000</v>
      </c>
      <c r="C63" s="8">
        <f t="shared" si="4"/>
        <v>2400000</v>
      </c>
      <c r="D63" s="8">
        <f t="shared" si="5"/>
        <v>550000</v>
      </c>
      <c r="E63" s="8">
        <f t="shared" si="6"/>
        <v>650000</v>
      </c>
      <c r="F63" s="8">
        <f>'全服水位控制|waterline1'!AG167*10000</f>
        <v>6616</v>
      </c>
      <c r="G63" s="8">
        <f t="shared" si="1"/>
        <v>550000</v>
      </c>
      <c r="H63" s="8">
        <f t="shared" si="2"/>
        <v>650000</v>
      </c>
      <c r="I63" s="8">
        <f>'全服水位控制|waterline1'!AG167*10000</f>
        <v>6616</v>
      </c>
    </row>
    <row r="64" spans="1:9" x14ac:dyDescent="0.25">
      <c r="A64" s="8">
        <v>2</v>
      </c>
      <c r="B64" s="8">
        <f t="shared" si="8"/>
        <v>1600000</v>
      </c>
      <c r="C64" s="8">
        <f t="shared" si="4"/>
        <v>2400000</v>
      </c>
      <c r="D64" s="8">
        <f t="shared" si="5"/>
        <v>650000</v>
      </c>
      <c r="E64" s="8">
        <f t="shared" si="6"/>
        <v>750000</v>
      </c>
      <c r="F64" s="8">
        <f>'全服水位控制|waterline1'!AG168*10000</f>
        <v>6559</v>
      </c>
      <c r="G64" s="8">
        <f t="shared" si="1"/>
        <v>650000</v>
      </c>
      <c r="H64" s="8">
        <f t="shared" si="2"/>
        <v>750000</v>
      </c>
      <c r="I64" s="8">
        <f>'全服水位控制|waterline1'!AG168*10000</f>
        <v>6559</v>
      </c>
    </row>
    <row r="65" spans="1:9" x14ac:dyDescent="0.25">
      <c r="A65" s="8">
        <v>2</v>
      </c>
      <c r="B65" s="8">
        <f t="shared" si="8"/>
        <v>1600000</v>
      </c>
      <c r="C65" s="8">
        <f t="shared" si="4"/>
        <v>2400000</v>
      </c>
      <c r="D65" s="8">
        <f t="shared" si="5"/>
        <v>750000</v>
      </c>
      <c r="E65" s="8">
        <f t="shared" si="6"/>
        <v>850000</v>
      </c>
      <c r="F65" s="8">
        <f>'全服水位控制|waterline1'!AG169*10000</f>
        <v>6502</v>
      </c>
      <c r="G65" s="8">
        <f t="shared" si="1"/>
        <v>750000</v>
      </c>
      <c r="H65" s="8">
        <f t="shared" si="2"/>
        <v>850000</v>
      </c>
      <c r="I65" s="8">
        <f>'全服水位控制|waterline1'!AG169*10000</f>
        <v>6502</v>
      </c>
    </row>
    <row r="66" spans="1:9" x14ac:dyDescent="0.25">
      <c r="A66" s="8">
        <v>2</v>
      </c>
      <c r="B66" s="8">
        <f t="shared" si="8"/>
        <v>1600000</v>
      </c>
      <c r="C66" s="8">
        <f t="shared" si="4"/>
        <v>2400000</v>
      </c>
      <c r="D66" s="8">
        <f t="shared" si="5"/>
        <v>850000</v>
      </c>
      <c r="E66" s="8">
        <f t="shared" si="6"/>
        <v>950000</v>
      </c>
      <c r="F66" s="8">
        <f>'全服水位控制|waterline1'!AG170*10000</f>
        <v>6445.9999999999991</v>
      </c>
      <c r="G66" s="8">
        <f t="shared" si="1"/>
        <v>850000</v>
      </c>
      <c r="H66" s="8">
        <f t="shared" si="2"/>
        <v>950000</v>
      </c>
      <c r="I66" s="8">
        <f>'全服水位控制|waterline1'!AG170*10000</f>
        <v>6445.9999999999991</v>
      </c>
    </row>
    <row r="67" spans="1:9" x14ac:dyDescent="0.25">
      <c r="A67" s="8">
        <v>2</v>
      </c>
      <c r="B67" s="8">
        <f t="shared" si="8"/>
        <v>1600000</v>
      </c>
      <c r="C67" s="8">
        <f t="shared" si="4"/>
        <v>2400000</v>
      </c>
      <c r="D67" s="8">
        <f t="shared" si="5"/>
        <v>950000</v>
      </c>
      <c r="E67" s="8">
        <f t="shared" si="6"/>
        <v>1050000</v>
      </c>
      <c r="F67" s="8">
        <f>'全服水位控制|waterline1'!AG171*10000</f>
        <v>6390</v>
      </c>
      <c r="G67" s="8">
        <f t="shared" si="1"/>
        <v>950000</v>
      </c>
      <c r="H67" s="8">
        <f t="shared" si="2"/>
        <v>1050000</v>
      </c>
      <c r="I67" s="8">
        <f>'全服水位控制|waterline1'!AG171*10000</f>
        <v>6390</v>
      </c>
    </row>
    <row r="68" spans="1:9" x14ac:dyDescent="0.25">
      <c r="A68" s="8">
        <v>2</v>
      </c>
      <c r="B68" s="8">
        <f t="shared" si="8"/>
        <v>1600000</v>
      </c>
      <c r="C68" s="8">
        <f t="shared" si="4"/>
        <v>2400000</v>
      </c>
      <c r="D68" s="8">
        <f t="shared" si="5"/>
        <v>1050000</v>
      </c>
      <c r="E68" s="8">
        <f t="shared" si="6"/>
        <v>1150000</v>
      </c>
      <c r="F68" s="8">
        <f>'全服水位控制|waterline1'!AG172*10000</f>
        <v>6334</v>
      </c>
      <c r="G68" s="8">
        <f t="shared" si="1"/>
        <v>1050000</v>
      </c>
      <c r="H68" s="8">
        <f t="shared" si="2"/>
        <v>1150000</v>
      </c>
      <c r="I68" s="8">
        <f>'全服水位控制|waterline1'!AG172*10000</f>
        <v>6334</v>
      </c>
    </row>
    <row r="69" spans="1:9" x14ac:dyDescent="0.25">
      <c r="A69" s="8">
        <v>2</v>
      </c>
      <c r="B69" s="8">
        <f t="shared" si="8"/>
        <v>1600000</v>
      </c>
      <c r="C69" s="8">
        <f t="shared" si="4"/>
        <v>2400000</v>
      </c>
      <c r="D69" s="8">
        <f t="shared" si="5"/>
        <v>1150000</v>
      </c>
      <c r="E69" s="8">
        <f t="shared" si="6"/>
        <v>1250000</v>
      </c>
      <c r="F69" s="8">
        <f>'全服水位控制|waterline1'!AG173*10000</f>
        <v>6279</v>
      </c>
      <c r="G69" s="8">
        <f t="shared" ref="G69:G108" si="9">D69</f>
        <v>1150000</v>
      </c>
      <c r="H69" s="8">
        <f t="shared" ref="H69:H108" si="10">E69</f>
        <v>1250000</v>
      </c>
      <c r="I69" s="8">
        <f>'全服水位控制|waterline1'!AG173*10000</f>
        <v>6279</v>
      </c>
    </row>
    <row r="70" spans="1:9" x14ac:dyDescent="0.25">
      <c r="A70" s="8">
        <v>2</v>
      </c>
      <c r="B70" s="8">
        <f t="shared" si="8"/>
        <v>1600000</v>
      </c>
      <c r="C70" s="8">
        <f t="shared" si="4"/>
        <v>2400000</v>
      </c>
      <c r="D70" s="8">
        <f t="shared" si="5"/>
        <v>1250000</v>
      </c>
      <c r="E70" s="8">
        <f t="shared" si="6"/>
        <v>1350000</v>
      </c>
      <c r="F70" s="8">
        <f>'全服水位控制|waterline1'!AG174*10000</f>
        <v>6223.9999999999991</v>
      </c>
      <c r="G70" s="8">
        <f t="shared" si="9"/>
        <v>1250000</v>
      </c>
      <c r="H70" s="8">
        <f t="shared" si="10"/>
        <v>1350000</v>
      </c>
      <c r="I70" s="8">
        <f>'全服水位控制|waterline1'!AG174*10000</f>
        <v>6223.9999999999991</v>
      </c>
    </row>
    <row r="71" spans="1:9" x14ac:dyDescent="0.25">
      <c r="A71" s="8">
        <v>2</v>
      </c>
      <c r="B71" s="8">
        <f t="shared" si="8"/>
        <v>1600000</v>
      </c>
      <c r="C71" s="8">
        <f t="shared" si="4"/>
        <v>2400000</v>
      </c>
      <c r="D71" s="8">
        <f t="shared" si="5"/>
        <v>1350000</v>
      </c>
      <c r="E71" s="8">
        <f t="shared" si="6"/>
        <v>1450000</v>
      </c>
      <c r="F71" s="8">
        <f>'全服水位控制|waterline1'!AG175*10000</f>
        <v>6169</v>
      </c>
      <c r="G71" s="8">
        <f t="shared" si="9"/>
        <v>1350000</v>
      </c>
      <c r="H71" s="8">
        <f t="shared" si="10"/>
        <v>1450000</v>
      </c>
      <c r="I71" s="8">
        <f>'全服水位控制|waterline1'!AG175*10000</f>
        <v>6169</v>
      </c>
    </row>
    <row r="72" spans="1:9" x14ac:dyDescent="0.25">
      <c r="A72" s="8">
        <v>2</v>
      </c>
      <c r="B72" s="8">
        <f t="shared" si="8"/>
        <v>1600000</v>
      </c>
      <c r="C72" s="8">
        <f t="shared" si="4"/>
        <v>2400000</v>
      </c>
      <c r="D72" s="8">
        <f t="shared" si="5"/>
        <v>1450000</v>
      </c>
      <c r="E72" s="8">
        <f t="shared" si="6"/>
        <v>1550000</v>
      </c>
      <c r="F72" s="8">
        <f>'全服水位控制|waterline1'!AG176*10000</f>
        <v>6115</v>
      </c>
      <c r="G72" s="8">
        <f t="shared" si="9"/>
        <v>1450000</v>
      </c>
      <c r="H72" s="8">
        <f t="shared" si="10"/>
        <v>1550000</v>
      </c>
      <c r="I72" s="8">
        <f>'全服水位控制|waterline1'!AG176*10000</f>
        <v>6115</v>
      </c>
    </row>
    <row r="73" spans="1:9" x14ac:dyDescent="0.25">
      <c r="A73" s="8">
        <v>2</v>
      </c>
      <c r="B73" s="8">
        <f t="shared" si="8"/>
        <v>1600000</v>
      </c>
      <c r="C73" s="8">
        <f t="shared" si="4"/>
        <v>2400000</v>
      </c>
      <c r="D73" s="8">
        <f t="shared" si="5"/>
        <v>1550000</v>
      </c>
      <c r="E73" s="8">
        <f t="shared" si="6"/>
        <v>1650000</v>
      </c>
      <c r="F73" s="8">
        <f>'全服水位控制|waterline1'!AG177*10000</f>
        <v>6061</v>
      </c>
      <c r="G73" s="8">
        <f t="shared" si="9"/>
        <v>1550000</v>
      </c>
      <c r="H73" s="8">
        <f t="shared" si="10"/>
        <v>1650000</v>
      </c>
      <c r="I73" s="8">
        <f>'全服水位控制|waterline1'!AG177*10000</f>
        <v>6061</v>
      </c>
    </row>
    <row r="74" spans="1:9" x14ac:dyDescent="0.25">
      <c r="A74" s="8">
        <v>2</v>
      </c>
      <c r="B74" s="8">
        <f t="shared" si="8"/>
        <v>1600000</v>
      </c>
      <c r="C74" s="8">
        <f t="shared" si="4"/>
        <v>2400000</v>
      </c>
      <c r="D74" s="8">
        <f t="shared" si="5"/>
        <v>1650000</v>
      </c>
      <c r="E74" s="8">
        <f t="shared" si="6"/>
        <v>1750000</v>
      </c>
      <c r="F74" s="8">
        <f>'全服水位控制|waterline1'!AG178*10000</f>
        <v>6007</v>
      </c>
      <c r="G74" s="8">
        <f t="shared" si="9"/>
        <v>1650000</v>
      </c>
      <c r="H74" s="8">
        <f t="shared" si="10"/>
        <v>1750000</v>
      </c>
      <c r="I74" s="8">
        <f>'全服水位控制|waterline1'!AG178*10000</f>
        <v>6007</v>
      </c>
    </row>
    <row r="75" spans="1:9" x14ac:dyDescent="0.25">
      <c r="A75" s="8">
        <v>2</v>
      </c>
      <c r="B75" s="8">
        <f t="shared" si="8"/>
        <v>1600000</v>
      </c>
      <c r="C75" s="8">
        <f t="shared" si="4"/>
        <v>2400000</v>
      </c>
      <c r="D75" s="8">
        <f t="shared" si="5"/>
        <v>1750000</v>
      </c>
      <c r="E75" s="8">
        <f t="shared" si="6"/>
        <v>1850000</v>
      </c>
      <c r="F75" s="8">
        <f>'全服水位控制|waterline1'!AG179*10000</f>
        <v>5954</v>
      </c>
      <c r="G75" s="8">
        <f t="shared" si="9"/>
        <v>1750000</v>
      </c>
      <c r="H75" s="8">
        <f t="shared" si="10"/>
        <v>1850000</v>
      </c>
      <c r="I75" s="8">
        <f>'全服水位控制|waterline1'!AG179*10000</f>
        <v>5954</v>
      </c>
    </row>
    <row r="76" spans="1:9" x14ac:dyDescent="0.25">
      <c r="A76" s="8">
        <v>2</v>
      </c>
      <c r="B76" s="8">
        <f t="shared" si="8"/>
        <v>1600000</v>
      </c>
      <c r="C76" s="8">
        <f t="shared" si="4"/>
        <v>2400000</v>
      </c>
      <c r="D76" s="8">
        <f t="shared" si="5"/>
        <v>1850000</v>
      </c>
      <c r="E76" s="8">
        <f t="shared" si="6"/>
        <v>1950000</v>
      </c>
      <c r="F76" s="8">
        <f>'全服水位控制|waterline1'!AG180*10000</f>
        <v>5901</v>
      </c>
      <c r="G76" s="8">
        <f t="shared" si="9"/>
        <v>1850000</v>
      </c>
      <c r="H76" s="8">
        <f t="shared" si="10"/>
        <v>1950000</v>
      </c>
      <c r="I76" s="8">
        <f>'全服水位控制|waterline1'!AG180*10000</f>
        <v>5901</v>
      </c>
    </row>
    <row r="77" spans="1:9" x14ac:dyDescent="0.25">
      <c r="A77" s="8">
        <v>2</v>
      </c>
      <c r="B77" s="8">
        <f t="shared" si="8"/>
        <v>1600000</v>
      </c>
      <c r="C77" s="8">
        <f t="shared" si="4"/>
        <v>2400000</v>
      </c>
      <c r="D77" s="8">
        <f t="shared" si="5"/>
        <v>1950000</v>
      </c>
      <c r="E77" s="8">
        <f t="shared" si="6"/>
        <v>2050000</v>
      </c>
      <c r="F77" s="8">
        <f>'全服水位控制|waterline1'!AG181*10000</f>
        <v>5848</v>
      </c>
      <c r="G77" s="8">
        <f t="shared" si="9"/>
        <v>1950000</v>
      </c>
      <c r="H77" s="8">
        <f t="shared" si="10"/>
        <v>2050000</v>
      </c>
      <c r="I77" s="8">
        <f>'全服水位控制|waterline1'!AG181*10000</f>
        <v>5848</v>
      </c>
    </row>
    <row r="78" spans="1:9" x14ac:dyDescent="0.25">
      <c r="A78" s="8">
        <v>2</v>
      </c>
      <c r="B78" s="8">
        <f t="shared" si="8"/>
        <v>1600000</v>
      </c>
      <c r="C78" s="8">
        <f t="shared" si="4"/>
        <v>2400000</v>
      </c>
      <c r="D78" s="8">
        <f t="shared" si="5"/>
        <v>2050000</v>
      </c>
      <c r="E78" s="8">
        <f t="shared" si="6"/>
        <v>2150000</v>
      </c>
      <c r="F78" s="8">
        <f>'全服水位控制|waterline1'!AG182*10000</f>
        <v>5796</v>
      </c>
      <c r="G78" s="8">
        <f t="shared" si="9"/>
        <v>2050000</v>
      </c>
      <c r="H78" s="8">
        <f t="shared" si="10"/>
        <v>2150000</v>
      </c>
      <c r="I78" s="8">
        <f>'全服水位控制|waterline1'!AG182*10000</f>
        <v>5796</v>
      </c>
    </row>
    <row r="79" spans="1:9" x14ac:dyDescent="0.25">
      <c r="A79" s="8">
        <v>2</v>
      </c>
      <c r="B79" s="8">
        <f t="shared" si="8"/>
        <v>1600000</v>
      </c>
      <c r="C79" s="8">
        <f t="shared" si="4"/>
        <v>2400000</v>
      </c>
      <c r="D79" s="8">
        <f t="shared" si="5"/>
        <v>2150000</v>
      </c>
      <c r="E79" s="8">
        <f t="shared" si="6"/>
        <v>2250000</v>
      </c>
      <c r="F79" s="8">
        <f>'全服水位控制|waterline1'!AG183*10000</f>
        <v>5743</v>
      </c>
      <c r="G79" s="8">
        <f t="shared" si="9"/>
        <v>2150000</v>
      </c>
      <c r="H79" s="8">
        <f t="shared" si="10"/>
        <v>2250000</v>
      </c>
      <c r="I79" s="8">
        <f>'全服水位控制|waterline1'!AG183*10000</f>
        <v>5743</v>
      </c>
    </row>
    <row r="80" spans="1:9" x14ac:dyDescent="0.25">
      <c r="A80" s="8">
        <v>2</v>
      </c>
      <c r="B80" s="8">
        <f t="shared" si="8"/>
        <v>1600000</v>
      </c>
      <c r="C80" s="8">
        <f t="shared" si="4"/>
        <v>2400000</v>
      </c>
      <c r="D80" s="8">
        <f t="shared" si="5"/>
        <v>2250000</v>
      </c>
      <c r="E80" s="8">
        <f t="shared" si="6"/>
        <v>2350000</v>
      </c>
      <c r="F80" s="8">
        <f>'全服水位控制|waterline1'!AG184*10000</f>
        <v>5692</v>
      </c>
      <c r="G80" s="8">
        <f t="shared" si="9"/>
        <v>2250000</v>
      </c>
      <c r="H80" s="8">
        <f t="shared" si="10"/>
        <v>2350000</v>
      </c>
      <c r="I80" s="8">
        <f>'全服水位控制|waterline1'!AG184*10000</f>
        <v>5692</v>
      </c>
    </row>
    <row r="81" spans="1:9" x14ac:dyDescent="0.25">
      <c r="A81" s="8">
        <v>2</v>
      </c>
      <c r="B81" s="8">
        <f t="shared" si="8"/>
        <v>1600000</v>
      </c>
      <c r="C81" s="8">
        <f t="shared" si="4"/>
        <v>2400000</v>
      </c>
      <c r="D81" s="8">
        <f t="shared" si="5"/>
        <v>2350000</v>
      </c>
      <c r="E81" s="8">
        <f t="shared" si="6"/>
        <v>2450000</v>
      </c>
      <c r="F81" s="8">
        <f>'全服水位控制|waterline1'!AG185*10000</f>
        <v>5639.9999999999991</v>
      </c>
      <c r="G81" s="8">
        <f t="shared" si="9"/>
        <v>2350000</v>
      </c>
      <c r="H81" s="8">
        <f t="shared" si="10"/>
        <v>2450000</v>
      </c>
      <c r="I81" s="8">
        <f>'全服水位控制|waterline1'!AG185*10000</f>
        <v>5639.9999999999991</v>
      </c>
    </row>
    <row r="82" spans="1:9" x14ac:dyDescent="0.25">
      <c r="A82" s="8">
        <v>2</v>
      </c>
      <c r="B82" s="9">
        <f t="shared" si="8"/>
        <v>1600000</v>
      </c>
      <c r="C82" s="9">
        <f t="shared" si="4"/>
        <v>2400000</v>
      </c>
      <c r="D82" s="8">
        <f t="shared" si="5"/>
        <v>2450000</v>
      </c>
      <c r="E82" s="8">
        <f t="shared" si="6"/>
        <v>0</v>
      </c>
      <c r="F82" s="8">
        <f>'全服水位控制|waterline1'!AG186*10000</f>
        <v>5588.9999999999991</v>
      </c>
      <c r="G82" s="8">
        <f t="shared" si="9"/>
        <v>2450000</v>
      </c>
      <c r="H82" s="8">
        <f t="shared" si="10"/>
        <v>0</v>
      </c>
      <c r="I82" s="8">
        <f>'全服水位控制|waterline1'!AG186*10000</f>
        <v>5588.9999999999991</v>
      </c>
    </row>
    <row r="83" spans="1:9" x14ac:dyDescent="0.25">
      <c r="A83" s="8">
        <v>2</v>
      </c>
      <c r="B83" s="9">
        <v>2400000</v>
      </c>
      <c r="C83" s="8">
        <f t="shared" si="4"/>
        <v>0</v>
      </c>
      <c r="D83" s="8">
        <f t="shared" si="5"/>
        <v>0</v>
      </c>
      <c r="E83" s="8">
        <f t="shared" si="6"/>
        <v>50000</v>
      </c>
      <c r="F83" s="8">
        <f>'全服水位控制|waterline1'!AG187*10000</f>
        <v>5901</v>
      </c>
      <c r="G83" s="8">
        <f t="shared" si="9"/>
        <v>0</v>
      </c>
      <c r="H83" s="8">
        <f t="shared" si="10"/>
        <v>50000</v>
      </c>
      <c r="I83" s="8">
        <f>'全服水位控制|waterline1'!AG187*10000</f>
        <v>5901</v>
      </c>
    </row>
    <row r="84" spans="1:9" x14ac:dyDescent="0.25">
      <c r="A84" s="8">
        <v>2</v>
      </c>
      <c r="B84" s="8">
        <f t="shared" ref="B84:B108" si="11">B83</f>
        <v>2400000</v>
      </c>
      <c r="C84" s="8">
        <f t="shared" si="4"/>
        <v>0</v>
      </c>
      <c r="D84" s="8">
        <f t="shared" si="5"/>
        <v>50000</v>
      </c>
      <c r="E84" s="8">
        <f t="shared" si="6"/>
        <v>150000</v>
      </c>
      <c r="F84" s="8">
        <f>'全服水位控制|waterline1'!AG188*10000</f>
        <v>5848</v>
      </c>
      <c r="G84" s="8">
        <f t="shared" si="9"/>
        <v>50000</v>
      </c>
      <c r="H84" s="8">
        <f t="shared" si="10"/>
        <v>150000</v>
      </c>
      <c r="I84" s="8">
        <f>'全服水位控制|waterline1'!AG188*10000</f>
        <v>5848</v>
      </c>
    </row>
    <row r="85" spans="1:9" x14ac:dyDescent="0.25">
      <c r="A85" s="8">
        <v>2</v>
      </c>
      <c r="B85" s="8">
        <f t="shared" si="11"/>
        <v>2400000</v>
      </c>
      <c r="C85" s="8">
        <f t="shared" si="4"/>
        <v>0</v>
      </c>
      <c r="D85" s="8">
        <f t="shared" si="5"/>
        <v>150000</v>
      </c>
      <c r="E85" s="8">
        <f t="shared" si="6"/>
        <v>250000</v>
      </c>
      <c r="F85" s="8">
        <f>'全服水位控制|waterline1'!AG189*10000</f>
        <v>5796</v>
      </c>
      <c r="G85" s="8">
        <f t="shared" si="9"/>
        <v>150000</v>
      </c>
      <c r="H85" s="8">
        <f t="shared" si="10"/>
        <v>250000</v>
      </c>
      <c r="I85" s="8">
        <f>'全服水位控制|waterline1'!AG189*10000</f>
        <v>5796</v>
      </c>
    </row>
    <row r="86" spans="1:9" x14ac:dyDescent="0.25">
      <c r="A86" s="8">
        <v>2</v>
      </c>
      <c r="B86" s="8">
        <f t="shared" si="11"/>
        <v>2400000</v>
      </c>
      <c r="C86" s="8">
        <f t="shared" si="4"/>
        <v>0</v>
      </c>
      <c r="D86" s="8">
        <f t="shared" si="5"/>
        <v>250000</v>
      </c>
      <c r="E86" s="8">
        <f t="shared" si="6"/>
        <v>350000</v>
      </c>
      <c r="F86" s="8">
        <f>'全服水位控制|waterline1'!AG190*10000</f>
        <v>5743</v>
      </c>
      <c r="G86" s="8">
        <f t="shared" si="9"/>
        <v>250000</v>
      </c>
      <c r="H86" s="8">
        <f t="shared" si="10"/>
        <v>350000</v>
      </c>
      <c r="I86" s="8">
        <f>'全服水位控制|waterline1'!AG190*10000</f>
        <v>5743</v>
      </c>
    </row>
    <row r="87" spans="1:9" x14ac:dyDescent="0.25">
      <c r="A87" s="8">
        <v>2</v>
      </c>
      <c r="B87" s="8">
        <f t="shared" si="11"/>
        <v>2400000</v>
      </c>
      <c r="C87" s="8">
        <f t="shared" si="4"/>
        <v>0</v>
      </c>
      <c r="D87" s="8">
        <f t="shared" si="5"/>
        <v>350000</v>
      </c>
      <c r="E87" s="8">
        <f t="shared" si="6"/>
        <v>450000</v>
      </c>
      <c r="F87" s="8">
        <f>'全服水位控制|waterline1'!AG191*10000</f>
        <v>5692</v>
      </c>
      <c r="G87" s="8">
        <f t="shared" si="9"/>
        <v>350000</v>
      </c>
      <c r="H87" s="8">
        <f t="shared" si="10"/>
        <v>450000</v>
      </c>
      <c r="I87" s="8">
        <f>'全服水位控制|waterline1'!AG191*10000</f>
        <v>5692</v>
      </c>
    </row>
    <row r="88" spans="1:9" x14ac:dyDescent="0.25">
      <c r="A88" s="8">
        <v>2</v>
      </c>
      <c r="B88" s="8">
        <f t="shared" si="11"/>
        <v>2400000</v>
      </c>
      <c r="C88" s="8">
        <f t="shared" si="4"/>
        <v>0</v>
      </c>
      <c r="D88" s="8">
        <f t="shared" si="5"/>
        <v>450000</v>
      </c>
      <c r="E88" s="8">
        <f t="shared" si="6"/>
        <v>550000</v>
      </c>
      <c r="F88" s="8">
        <f>'全服水位控制|waterline1'!AG192*10000</f>
        <v>5639.9999999999991</v>
      </c>
      <c r="G88" s="8">
        <f t="shared" si="9"/>
        <v>450000</v>
      </c>
      <c r="H88" s="8">
        <f t="shared" si="10"/>
        <v>550000</v>
      </c>
      <c r="I88" s="8">
        <f>'全服水位控制|waterline1'!AG192*10000</f>
        <v>5639.9999999999991</v>
      </c>
    </row>
    <row r="89" spans="1:9" x14ac:dyDescent="0.25">
      <c r="A89" s="8">
        <v>2</v>
      </c>
      <c r="B89" s="8">
        <f t="shared" si="11"/>
        <v>2400000</v>
      </c>
      <c r="C89" s="8">
        <f t="shared" si="4"/>
        <v>0</v>
      </c>
      <c r="D89" s="8">
        <f t="shared" si="5"/>
        <v>550000</v>
      </c>
      <c r="E89" s="8">
        <f t="shared" si="6"/>
        <v>650000</v>
      </c>
      <c r="F89" s="8">
        <f>'全服水位控制|waterline1'!AG193*10000</f>
        <v>5588.9999999999991</v>
      </c>
      <c r="G89" s="8">
        <f t="shared" si="9"/>
        <v>550000</v>
      </c>
      <c r="H89" s="8">
        <f t="shared" si="10"/>
        <v>650000</v>
      </c>
      <c r="I89" s="8">
        <f>'全服水位控制|waterline1'!AG193*10000</f>
        <v>5588.9999999999991</v>
      </c>
    </row>
    <row r="90" spans="1:9" x14ac:dyDescent="0.25">
      <c r="A90" s="8">
        <v>2</v>
      </c>
      <c r="B90" s="8">
        <f t="shared" si="11"/>
        <v>2400000</v>
      </c>
      <c r="C90" s="8">
        <f t="shared" si="4"/>
        <v>0</v>
      </c>
      <c r="D90" s="8">
        <f t="shared" si="5"/>
        <v>650000</v>
      </c>
      <c r="E90" s="8">
        <f t="shared" si="6"/>
        <v>750000</v>
      </c>
      <c r="F90" s="8">
        <f>'全服水位控制|waterline1'!AG194*10000</f>
        <v>5538</v>
      </c>
      <c r="G90" s="8">
        <f t="shared" si="9"/>
        <v>650000</v>
      </c>
      <c r="H90" s="8">
        <f t="shared" si="10"/>
        <v>750000</v>
      </c>
      <c r="I90" s="8">
        <f>'全服水位控制|waterline1'!AG194*10000</f>
        <v>5538</v>
      </c>
    </row>
    <row r="91" spans="1:9" x14ac:dyDescent="0.25">
      <c r="A91" s="8">
        <v>2</v>
      </c>
      <c r="B91" s="8">
        <f t="shared" si="11"/>
        <v>2400000</v>
      </c>
      <c r="C91" s="8">
        <f t="shared" si="4"/>
        <v>0</v>
      </c>
      <c r="D91" s="8">
        <f t="shared" si="5"/>
        <v>750000</v>
      </c>
      <c r="E91" s="8">
        <f t="shared" si="6"/>
        <v>850000</v>
      </c>
      <c r="F91" s="8">
        <f>'全服水位控制|waterline1'!AG195*10000</f>
        <v>5487</v>
      </c>
      <c r="G91" s="8">
        <f t="shared" si="9"/>
        <v>750000</v>
      </c>
      <c r="H91" s="8">
        <f t="shared" si="10"/>
        <v>850000</v>
      </c>
      <c r="I91" s="8">
        <f>'全服水位控制|waterline1'!AG195*10000</f>
        <v>5487</v>
      </c>
    </row>
    <row r="92" spans="1:9" x14ac:dyDescent="0.25">
      <c r="A92" s="8">
        <v>2</v>
      </c>
      <c r="B92" s="8">
        <f t="shared" si="11"/>
        <v>2400000</v>
      </c>
      <c r="C92" s="8">
        <f t="shared" si="4"/>
        <v>0</v>
      </c>
      <c r="D92" s="8">
        <f t="shared" si="5"/>
        <v>850000</v>
      </c>
      <c r="E92" s="8">
        <f t="shared" si="6"/>
        <v>950000</v>
      </c>
      <c r="F92" s="8">
        <f>'全服水位控制|waterline1'!AG196*10000</f>
        <v>5437</v>
      </c>
      <c r="G92" s="8">
        <f t="shared" si="9"/>
        <v>850000</v>
      </c>
      <c r="H92" s="8">
        <f t="shared" si="10"/>
        <v>950000</v>
      </c>
      <c r="I92" s="8">
        <f>'全服水位控制|waterline1'!AG196*10000</f>
        <v>5437</v>
      </c>
    </row>
    <row r="93" spans="1:9" x14ac:dyDescent="0.25">
      <c r="A93" s="8">
        <v>2</v>
      </c>
      <c r="B93" s="8">
        <f t="shared" si="11"/>
        <v>2400000</v>
      </c>
      <c r="C93" s="8">
        <f t="shared" si="4"/>
        <v>0</v>
      </c>
      <c r="D93" s="8">
        <f t="shared" si="5"/>
        <v>950000</v>
      </c>
      <c r="E93" s="8">
        <f t="shared" si="6"/>
        <v>1050000</v>
      </c>
      <c r="F93" s="8">
        <f>'全服水位控制|waterline1'!AG197*10000</f>
        <v>5387</v>
      </c>
      <c r="G93" s="8">
        <f t="shared" si="9"/>
        <v>950000</v>
      </c>
      <c r="H93" s="8">
        <f t="shared" si="10"/>
        <v>1050000</v>
      </c>
      <c r="I93" s="8">
        <f>'全服水位控制|waterline1'!AG197*10000</f>
        <v>5387</v>
      </c>
    </row>
    <row r="94" spans="1:9" x14ac:dyDescent="0.25">
      <c r="A94" s="8">
        <v>2</v>
      </c>
      <c r="B94" s="8">
        <f t="shared" si="11"/>
        <v>2400000</v>
      </c>
      <c r="C94" s="8">
        <f t="shared" ref="C94:C108" si="12">B120</f>
        <v>0</v>
      </c>
      <c r="D94" s="8">
        <f t="shared" si="5"/>
        <v>1050000</v>
      </c>
      <c r="E94" s="8">
        <f t="shared" si="6"/>
        <v>1150000</v>
      </c>
      <c r="F94" s="8">
        <f>'全服水位控制|waterline1'!AG198*10000</f>
        <v>5336.9999999999991</v>
      </c>
      <c r="G94" s="8">
        <f t="shared" si="9"/>
        <v>1050000</v>
      </c>
      <c r="H94" s="8">
        <f t="shared" si="10"/>
        <v>1150000</v>
      </c>
      <c r="I94" s="8">
        <f>'全服水位控制|waterline1'!AG198*10000</f>
        <v>5336.9999999999991</v>
      </c>
    </row>
    <row r="95" spans="1:9" x14ac:dyDescent="0.25">
      <c r="A95" s="8">
        <v>2</v>
      </c>
      <c r="B95" s="8">
        <f t="shared" si="11"/>
        <v>2400000</v>
      </c>
      <c r="C95" s="8">
        <f t="shared" si="12"/>
        <v>0</v>
      </c>
      <c r="D95" s="8">
        <f t="shared" ref="D95:D108" si="13">D69</f>
        <v>1150000</v>
      </c>
      <c r="E95" s="8">
        <f t="shared" ref="E95:E108" si="14">E69</f>
        <v>1250000</v>
      </c>
      <c r="F95" s="8">
        <f>'全服水位控制|waterline1'!AG199*10000</f>
        <v>5288.0000000000009</v>
      </c>
      <c r="G95" s="8">
        <f t="shared" si="9"/>
        <v>1150000</v>
      </c>
      <c r="H95" s="8">
        <f t="shared" si="10"/>
        <v>1250000</v>
      </c>
      <c r="I95" s="8">
        <f>'全服水位控制|waterline1'!AG199*10000</f>
        <v>5288.0000000000009</v>
      </c>
    </row>
    <row r="96" spans="1:9" x14ac:dyDescent="0.25">
      <c r="A96" s="8">
        <v>2</v>
      </c>
      <c r="B96" s="8">
        <f t="shared" si="11"/>
        <v>2400000</v>
      </c>
      <c r="C96" s="8">
        <f t="shared" si="12"/>
        <v>0</v>
      </c>
      <c r="D96" s="8">
        <f t="shared" si="13"/>
        <v>1250000</v>
      </c>
      <c r="E96" s="8">
        <f t="shared" si="14"/>
        <v>1350000</v>
      </c>
      <c r="F96" s="8">
        <f>'全服水位控制|waterline1'!AG200*10000</f>
        <v>5239</v>
      </c>
      <c r="G96" s="8">
        <f t="shared" si="9"/>
        <v>1250000</v>
      </c>
      <c r="H96" s="8">
        <f t="shared" si="10"/>
        <v>1350000</v>
      </c>
      <c r="I96" s="8">
        <f>'全服水位控制|waterline1'!AG200*10000</f>
        <v>5239</v>
      </c>
    </row>
    <row r="97" spans="1:9" x14ac:dyDescent="0.25">
      <c r="A97" s="8">
        <v>2</v>
      </c>
      <c r="B97" s="8">
        <f t="shared" si="11"/>
        <v>2400000</v>
      </c>
      <c r="C97" s="8">
        <f t="shared" si="12"/>
        <v>0</v>
      </c>
      <c r="D97" s="8">
        <f t="shared" si="13"/>
        <v>1350000</v>
      </c>
      <c r="E97" s="8">
        <f t="shared" si="14"/>
        <v>1450000</v>
      </c>
      <c r="F97" s="8">
        <f>'全服水位控制|waterline1'!AG201*10000</f>
        <v>5190</v>
      </c>
      <c r="G97" s="8">
        <f t="shared" si="9"/>
        <v>1350000</v>
      </c>
      <c r="H97" s="8">
        <f t="shared" si="10"/>
        <v>1450000</v>
      </c>
      <c r="I97" s="8">
        <f>'全服水位控制|waterline1'!AG201*10000</f>
        <v>5190</v>
      </c>
    </row>
    <row r="98" spans="1:9" x14ac:dyDescent="0.25">
      <c r="A98" s="8">
        <v>2</v>
      </c>
      <c r="B98" s="8">
        <f t="shared" si="11"/>
        <v>2400000</v>
      </c>
      <c r="C98" s="8">
        <f t="shared" si="12"/>
        <v>0</v>
      </c>
      <c r="D98" s="8">
        <f t="shared" si="13"/>
        <v>1450000</v>
      </c>
      <c r="E98" s="8">
        <f t="shared" si="14"/>
        <v>1550000</v>
      </c>
      <c r="F98" s="8">
        <f>'全服水位控制|waterline1'!AG202*10000</f>
        <v>5141</v>
      </c>
      <c r="G98" s="8">
        <f t="shared" si="9"/>
        <v>1450000</v>
      </c>
      <c r="H98" s="8">
        <f t="shared" si="10"/>
        <v>1550000</v>
      </c>
      <c r="I98" s="8">
        <f>'全服水位控制|waterline1'!AG202*10000</f>
        <v>5141</v>
      </c>
    </row>
    <row r="99" spans="1:9" x14ac:dyDescent="0.25">
      <c r="A99" s="8">
        <v>2</v>
      </c>
      <c r="B99" s="8">
        <f t="shared" si="11"/>
        <v>2400000</v>
      </c>
      <c r="C99" s="8">
        <f t="shared" si="12"/>
        <v>0</v>
      </c>
      <c r="D99" s="8">
        <f t="shared" si="13"/>
        <v>1550000</v>
      </c>
      <c r="E99" s="8">
        <f t="shared" si="14"/>
        <v>1650000</v>
      </c>
      <c r="F99" s="8">
        <f>'全服水位控制|waterline1'!AG203*10000</f>
        <v>5093</v>
      </c>
      <c r="G99" s="8">
        <f t="shared" si="9"/>
        <v>1550000</v>
      </c>
      <c r="H99" s="8">
        <f t="shared" si="10"/>
        <v>1650000</v>
      </c>
      <c r="I99" s="8">
        <f>'全服水位控制|waterline1'!AG203*10000</f>
        <v>5093</v>
      </c>
    </row>
    <row r="100" spans="1:9" x14ac:dyDescent="0.25">
      <c r="A100" s="8">
        <v>2</v>
      </c>
      <c r="B100" s="8">
        <f t="shared" si="11"/>
        <v>2400000</v>
      </c>
      <c r="C100" s="8">
        <f t="shared" si="12"/>
        <v>0</v>
      </c>
      <c r="D100" s="8">
        <f t="shared" si="13"/>
        <v>1650000</v>
      </c>
      <c r="E100" s="8">
        <f t="shared" si="14"/>
        <v>1750000</v>
      </c>
      <c r="F100" s="8">
        <f>'全服水位控制|waterline1'!AG204*10000</f>
        <v>5044.9999999999991</v>
      </c>
      <c r="G100" s="8">
        <f t="shared" si="9"/>
        <v>1650000</v>
      </c>
      <c r="H100" s="8">
        <f t="shared" si="10"/>
        <v>1750000</v>
      </c>
      <c r="I100" s="8">
        <f>'全服水位控制|waterline1'!AG204*10000</f>
        <v>5044.9999999999991</v>
      </c>
    </row>
    <row r="101" spans="1:9" x14ac:dyDescent="0.25">
      <c r="A101" s="8">
        <v>2</v>
      </c>
      <c r="B101" s="8">
        <f t="shared" si="11"/>
        <v>2400000</v>
      </c>
      <c r="C101" s="8">
        <f t="shared" si="12"/>
        <v>0</v>
      </c>
      <c r="D101" s="8">
        <f t="shared" si="13"/>
        <v>1750000</v>
      </c>
      <c r="E101" s="8">
        <f t="shared" si="14"/>
        <v>1850000</v>
      </c>
      <c r="F101" s="8">
        <f>'全服水位控制|waterline1'!AG205*10000</f>
        <v>4997</v>
      </c>
      <c r="G101" s="8">
        <f t="shared" si="9"/>
        <v>1750000</v>
      </c>
      <c r="H101" s="8">
        <f t="shared" si="10"/>
        <v>1850000</v>
      </c>
      <c r="I101" s="8">
        <f>'全服水位控制|waterline1'!AG205*10000</f>
        <v>4997</v>
      </c>
    </row>
    <row r="102" spans="1:9" x14ac:dyDescent="0.25">
      <c r="A102" s="8">
        <v>2</v>
      </c>
      <c r="B102" s="8">
        <f t="shared" si="11"/>
        <v>2400000</v>
      </c>
      <c r="C102" s="8">
        <f t="shared" si="12"/>
        <v>0</v>
      </c>
      <c r="D102" s="8">
        <f t="shared" si="13"/>
        <v>1850000</v>
      </c>
      <c r="E102" s="8">
        <f t="shared" si="14"/>
        <v>1950000</v>
      </c>
      <c r="F102" s="8">
        <f>'全服水位控制|waterline1'!AG206*10000</f>
        <v>4950</v>
      </c>
      <c r="G102" s="8">
        <f t="shared" si="9"/>
        <v>1850000</v>
      </c>
      <c r="H102" s="8">
        <f t="shared" si="10"/>
        <v>1950000</v>
      </c>
      <c r="I102" s="8">
        <f>'全服水位控制|waterline1'!AG206*10000</f>
        <v>4950</v>
      </c>
    </row>
    <row r="103" spans="1:9" x14ac:dyDescent="0.25">
      <c r="A103" s="8">
        <v>2</v>
      </c>
      <c r="B103" s="8">
        <f t="shared" si="11"/>
        <v>2400000</v>
      </c>
      <c r="C103" s="8">
        <f t="shared" si="12"/>
        <v>0</v>
      </c>
      <c r="D103" s="8">
        <f t="shared" si="13"/>
        <v>1950000</v>
      </c>
      <c r="E103" s="8">
        <f t="shared" si="14"/>
        <v>2050000</v>
      </c>
      <c r="F103" s="8">
        <f>'全服水位控制|waterline1'!AG207*10000</f>
        <v>4902</v>
      </c>
      <c r="G103" s="8">
        <f t="shared" si="9"/>
        <v>1950000</v>
      </c>
      <c r="H103" s="8">
        <f t="shared" si="10"/>
        <v>2050000</v>
      </c>
      <c r="I103" s="8">
        <f>'全服水位控制|waterline1'!AG207*10000</f>
        <v>4902</v>
      </c>
    </row>
    <row r="104" spans="1:9" x14ac:dyDescent="0.25">
      <c r="A104" s="8">
        <v>2</v>
      </c>
      <c r="B104" s="8">
        <f t="shared" si="11"/>
        <v>2400000</v>
      </c>
      <c r="C104" s="8">
        <f t="shared" si="12"/>
        <v>0</v>
      </c>
      <c r="D104" s="8">
        <f t="shared" si="13"/>
        <v>2050000</v>
      </c>
      <c r="E104" s="8">
        <f t="shared" si="14"/>
        <v>2150000</v>
      </c>
      <c r="F104" s="8">
        <f>'全服水位控制|waterline1'!AG208*10000</f>
        <v>4855</v>
      </c>
      <c r="G104" s="8">
        <f t="shared" si="9"/>
        <v>2050000</v>
      </c>
      <c r="H104" s="8">
        <f t="shared" si="10"/>
        <v>2150000</v>
      </c>
      <c r="I104" s="8">
        <f>'全服水位控制|waterline1'!AG208*10000</f>
        <v>4855</v>
      </c>
    </row>
    <row r="105" spans="1:9" x14ac:dyDescent="0.25">
      <c r="A105" s="8">
        <v>2</v>
      </c>
      <c r="B105" s="8">
        <f t="shared" si="11"/>
        <v>2400000</v>
      </c>
      <c r="C105" s="8">
        <f t="shared" si="12"/>
        <v>0</v>
      </c>
      <c r="D105" s="8">
        <f t="shared" si="13"/>
        <v>2150000</v>
      </c>
      <c r="E105" s="8">
        <f t="shared" si="14"/>
        <v>2250000</v>
      </c>
      <c r="F105" s="8">
        <f>'全服水位控制|waterline1'!AG209*10000</f>
        <v>4809</v>
      </c>
      <c r="G105" s="8">
        <f t="shared" si="9"/>
        <v>2150000</v>
      </c>
      <c r="H105" s="8">
        <f t="shared" si="10"/>
        <v>2250000</v>
      </c>
      <c r="I105" s="8">
        <f>'全服水位控制|waterline1'!AG209*10000</f>
        <v>4809</v>
      </c>
    </row>
    <row r="106" spans="1:9" x14ac:dyDescent="0.25">
      <c r="A106" s="8">
        <v>2</v>
      </c>
      <c r="B106" s="8">
        <f t="shared" si="11"/>
        <v>2400000</v>
      </c>
      <c r="C106" s="8">
        <f t="shared" si="12"/>
        <v>0</v>
      </c>
      <c r="D106" s="8">
        <f t="shared" si="13"/>
        <v>2250000</v>
      </c>
      <c r="E106" s="8">
        <f t="shared" si="14"/>
        <v>2350000</v>
      </c>
      <c r="F106" s="8">
        <f>'全服水位控制|waterline1'!AG210*10000</f>
        <v>4762</v>
      </c>
      <c r="G106" s="8">
        <f t="shared" si="9"/>
        <v>2250000</v>
      </c>
      <c r="H106" s="8">
        <f t="shared" si="10"/>
        <v>2350000</v>
      </c>
      <c r="I106" s="8">
        <f>'全服水位控制|waterline1'!AG210*10000</f>
        <v>4762</v>
      </c>
    </row>
    <row r="107" spans="1:9" x14ac:dyDescent="0.25">
      <c r="A107" s="8">
        <v>2</v>
      </c>
      <c r="B107" s="8">
        <f t="shared" si="11"/>
        <v>2400000</v>
      </c>
      <c r="C107" s="8">
        <f t="shared" si="12"/>
        <v>0</v>
      </c>
      <c r="D107" s="8">
        <f t="shared" si="13"/>
        <v>2350000</v>
      </c>
      <c r="E107" s="8">
        <f t="shared" si="14"/>
        <v>2450000</v>
      </c>
      <c r="F107" s="8">
        <f>'全服水位控制|waterline1'!AG211*10000</f>
        <v>4716</v>
      </c>
      <c r="G107" s="8">
        <f t="shared" si="9"/>
        <v>2350000</v>
      </c>
      <c r="H107" s="8">
        <f t="shared" si="10"/>
        <v>2450000</v>
      </c>
      <c r="I107" s="8">
        <f>'全服水位控制|waterline1'!AG211*10000</f>
        <v>4716</v>
      </c>
    </row>
    <row r="108" spans="1:9" x14ac:dyDescent="0.25">
      <c r="A108" s="8">
        <v>2</v>
      </c>
      <c r="B108" s="8">
        <f t="shared" si="11"/>
        <v>2400000</v>
      </c>
      <c r="C108" s="8">
        <f t="shared" si="12"/>
        <v>0</v>
      </c>
      <c r="D108" s="8">
        <f t="shared" si="13"/>
        <v>2450000</v>
      </c>
      <c r="E108" s="8">
        <f t="shared" si="14"/>
        <v>0</v>
      </c>
      <c r="F108" s="8">
        <f>'全服水位控制|waterline1'!AG212*10000</f>
        <v>4670</v>
      </c>
      <c r="G108" s="8">
        <f t="shared" si="9"/>
        <v>2450000</v>
      </c>
      <c r="H108" s="8">
        <f t="shared" si="10"/>
        <v>0</v>
      </c>
      <c r="I108" s="8">
        <f>'全服水位控制|waterline1'!AG212*10000</f>
        <v>4670</v>
      </c>
    </row>
  </sheetData>
  <phoneticPr fontId="16" type="noConversion"/>
  <conditionalFormatting sqref="B1:C4">
    <cfRule type="containsText" dxfId="4" priority="1" operator="containsText" text=" ">
      <formula>NOT(ISERROR(SEARCH(" ",B1)))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8"/>
  <sheetViews>
    <sheetView workbookViewId="0">
      <selection activeCell="B84" sqref="B84"/>
    </sheetView>
  </sheetViews>
  <sheetFormatPr defaultColWidth="9" defaultRowHeight="16.5" x14ac:dyDescent="0.25"/>
  <cols>
    <col min="1" max="1" width="14.6328125" customWidth="1"/>
    <col min="2" max="2" width="19.6328125" style="8" customWidth="1"/>
    <col min="3" max="3" width="14.08984375" style="8" customWidth="1"/>
    <col min="4" max="4" width="21.7265625" customWidth="1"/>
    <col min="5" max="5" width="12.7265625" customWidth="1"/>
    <col min="6" max="6" width="14.36328125" customWidth="1"/>
    <col min="7" max="7" width="21.7265625" customWidth="1"/>
    <col min="8" max="8" width="12.7265625" customWidth="1"/>
    <col min="9" max="9" width="14.36328125" customWidth="1"/>
  </cols>
  <sheetData>
    <row r="1" spans="1:9" ht="14.5" x14ac:dyDescent="0.4">
      <c r="A1" s="1" t="s">
        <v>0</v>
      </c>
      <c r="B1" s="2" t="s">
        <v>0</v>
      </c>
      <c r="C1" s="2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</row>
    <row r="2" spans="1:9" ht="14.5" x14ac:dyDescent="0.4">
      <c r="A2" s="2" t="s">
        <v>5</v>
      </c>
      <c r="B2" s="3" t="s">
        <v>5</v>
      </c>
      <c r="C2" s="3" t="s">
        <v>5</v>
      </c>
      <c r="D2" s="2" t="s">
        <v>5</v>
      </c>
      <c r="E2" s="2" t="s">
        <v>5</v>
      </c>
      <c r="F2" s="2" t="s">
        <v>5</v>
      </c>
      <c r="G2" s="2" t="s">
        <v>5</v>
      </c>
      <c r="H2" s="2" t="s">
        <v>5</v>
      </c>
      <c r="I2" s="2" t="s">
        <v>5</v>
      </c>
    </row>
    <row r="3" spans="1:9" ht="14.5" x14ac:dyDescent="0.4">
      <c r="A3" s="2" t="s">
        <v>10</v>
      </c>
      <c r="B3" s="3" t="s">
        <v>11</v>
      </c>
      <c r="C3" s="3" t="s">
        <v>12</v>
      </c>
      <c r="D3" s="2" t="s">
        <v>86</v>
      </c>
      <c r="E3" s="2" t="s">
        <v>87</v>
      </c>
      <c r="F3" s="2" t="s">
        <v>99</v>
      </c>
      <c r="G3" s="2" t="s">
        <v>89</v>
      </c>
      <c r="H3" s="2" t="s">
        <v>90</v>
      </c>
      <c r="I3" s="2" t="s">
        <v>100</v>
      </c>
    </row>
    <row r="4" spans="1:9" ht="26.5" x14ac:dyDescent="0.4">
      <c r="A4" s="4" t="s">
        <v>28</v>
      </c>
      <c r="B4" s="5" t="s">
        <v>29</v>
      </c>
      <c r="C4" s="6" t="s">
        <v>30</v>
      </c>
      <c r="D4" s="7" t="s">
        <v>31</v>
      </c>
      <c r="E4" s="7"/>
      <c r="F4" s="7" t="s">
        <v>101</v>
      </c>
      <c r="G4" s="7" t="s">
        <v>31</v>
      </c>
      <c r="H4" s="7"/>
      <c r="I4" s="7" t="s">
        <v>101</v>
      </c>
    </row>
    <row r="5" spans="1:9" x14ac:dyDescent="0.25">
      <c r="A5" s="8">
        <v>2</v>
      </c>
      <c r="B5" s="9">
        <v>0</v>
      </c>
      <c r="C5" s="8">
        <f t="shared" ref="C5:C29" si="0">B31</f>
        <v>100000</v>
      </c>
      <c r="D5" s="8">
        <f>'足球水线|waterline_soccer'!D5</f>
        <v>0</v>
      </c>
      <c r="E5" s="8">
        <f>'足球水线|waterline_soccer'!E5</f>
        <v>50000</v>
      </c>
      <c r="F5" s="8">
        <f>'全服水位控制|waterline1'!AA109*10000</f>
        <v>9947</v>
      </c>
      <c r="G5" s="8">
        <f t="shared" ref="G5:G68" si="1">D5</f>
        <v>0</v>
      </c>
      <c r="H5" s="8">
        <f t="shared" ref="H5:H68" si="2">E5</f>
        <v>50000</v>
      </c>
      <c r="I5" s="8">
        <f>'全服水位控制|waterline1'!AA109*10000</f>
        <v>9947</v>
      </c>
    </row>
    <row r="6" spans="1:9" x14ac:dyDescent="0.25">
      <c r="A6" s="8">
        <v>2</v>
      </c>
      <c r="B6" s="8">
        <f t="shared" ref="B6:B30" si="3">B5</f>
        <v>0</v>
      </c>
      <c r="C6" s="8">
        <f t="shared" si="0"/>
        <v>100000</v>
      </c>
      <c r="D6" s="8">
        <f>'足球水线|waterline_soccer'!D6</f>
        <v>50000</v>
      </c>
      <c r="E6" s="8">
        <f>'足球水线|waterline_soccer'!E6</f>
        <v>150000</v>
      </c>
      <c r="F6" s="8">
        <f>'全服水位控制|waterline1'!AA110*10000</f>
        <v>9920</v>
      </c>
      <c r="G6" s="8">
        <f t="shared" si="1"/>
        <v>50000</v>
      </c>
      <c r="H6" s="8">
        <f t="shared" si="2"/>
        <v>150000</v>
      </c>
      <c r="I6" s="8">
        <f>'全服水位控制|waterline1'!AA110*10000</f>
        <v>9920</v>
      </c>
    </row>
    <row r="7" spans="1:9" x14ac:dyDescent="0.25">
      <c r="A7" s="8">
        <v>2</v>
      </c>
      <c r="B7" s="8">
        <f t="shared" si="3"/>
        <v>0</v>
      </c>
      <c r="C7" s="8">
        <f t="shared" si="0"/>
        <v>100000</v>
      </c>
      <c r="D7" s="8">
        <f>'足球水线|waterline_soccer'!D7</f>
        <v>150000</v>
      </c>
      <c r="E7" s="8">
        <f>'足球水线|waterline_soccer'!E7</f>
        <v>250000</v>
      </c>
      <c r="F7" s="8">
        <f>'全服水位控制|waterline1'!AA111*10000</f>
        <v>9894</v>
      </c>
      <c r="G7" s="8">
        <f t="shared" si="1"/>
        <v>150000</v>
      </c>
      <c r="H7" s="8">
        <f t="shared" si="2"/>
        <v>250000</v>
      </c>
      <c r="I7" s="8">
        <f>'全服水位控制|waterline1'!AA111*10000</f>
        <v>9894</v>
      </c>
    </row>
    <row r="8" spans="1:9" x14ac:dyDescent="0.25">
      <c r="A8" s="8">
        <v>2</v>
      </c>
      <c r="B8" s="8">
        <f t="shared" si="3"/>
        <v>0</v>
      </c>
      <c r="C8" s="8">
        <f t="shared" si="0"/>
        <v>100000</v>
      </c>
      <c r="D8" s="8">
        <f>'足球水线|waterline_soccer'!D8</f>
        <v>250000</v>
      </c>
      <c r="E8" s="8">
        <f>'足球水线|waterline_soccer'!E8</f>
        <v>350000</v>
      </c>
      <c r="F8" s="8">
        <f>'全服水位控制|waterline1'!AA112*10000</f>
        <v>9867</v>
      </c>
      <c r="G8" s="8">
        <f t="shared" si="1"/>
        <v>250000</v>
      </c>
      <c r="H8" s="8">
        <f t="shared" si="2"/>
        <v>350000</v>
      </c>
      <c r="I8" s="8">
        <f>'全服水位控制|waterline1'!AA112*10000</f>
        <v>9867</v>
      </c>
    </row>
    <row r="9" spans="1:9" x14ac:dyDescent="0.25">
      <c r="A9" s="8">
        <v>2</v>
      </c>
      <c r="B9" s="8">
        <f t="shared" si="3"/>
        <v>0</v>
      </c>
      <c r="C9" s="8">
        <f t="shared" si="0"/>
        <v>100000</v>
      </c>
      <c r="D9" s="8">
        <f>'足球水线|waterline_soccer'!D9</f>
        <v>350000</v>
      </c>
      <c r="E9" s="8">
        <f>'足球水线|waterline_soccer'!E9</f>
        <v>450000</v>
      </c>
      <c r="F9" s="8">
        <f>'全服水位控制|waterline1'!AA113*10000</f>
        <v>9840</v>
      </c>
      <c r="G9" s="8">
        <f t="shared" si="1"/>
        <v>350000</v>
      </c>
      <c r="H9" s="8">
        <f t="shared" si="2"/>
        <v>450000</v>
      </c>
      <c r="I9" s="8">
        <f>'全服水位控制|waterline1'!AA113*10000</f>
        <v>9840</v>
      </c>
    </row>
    <row r="10" spans="1:9" x14ac:dyDescent="0.25">
      <c r="A10" s="8">
        <v>2</v>
      </c>
      <c r="B10" s="8">
        <f t="shared" si="3"/>
        <v>0</v>
      </c>
      <c r="C10" s="8">
        <f t="shared" si="0"/>
        <v>100000</v>
      </c>
      <c r="D10" s="8">
        <f>'足球水线|waterline_soccer'!D10</f>
        <v>450000</v>
      </c>
      <c r="E10" s="8">
        <f>'足球水线|waterline_soccer'!E10</f>
        <v>550000</v>
      </c>
      <c r="F10" s="8">
        <f>'全服水位控制|waterline1'!AA114*10000</f>
        <v>9814</v>
      </c>
      <c r="G10" s="8">
        <f t="shared" si="1"/>
        <v>450000</v>
      </c>
      <c r="H10" s="8">
        <f t="shared" si="2"/>
        <v>550000</v>
      </c>
      <c r="I10" s="8">
        <f>'全服水位控制|waterline1'!AA114*10000</f>
        <v>9814</v>
      </c>
    </row>
    <row r="11" spans="1:9" x14ac:dyDescent="0.25">
      <c r="A11" s="8">
        <v>2</v>
      </c>
      <c r="B11" s="8">
        <f t="shared" si="3"/>
        <v>0</v>
      </c>
      <c r="C11" s="8">
        <f t="shared" si="0"/>
        <v>100000</v>
      </c>
      <c r="D11" s="8">
        <f>'足球水线|waterline_soccer'!D11</f>
        <v>550000</v>
      </c>
      <c r="E11" s="8">
        <f>'足球水线|waterline_soccer'!E11</f>
        <v>650000</v>
      </c>
      <c r="F11" s="8">
        <f>'全服水位控制|waterline1'!AA115*10000</f>
        <v>9787</v>
      </c>
      <c r="G11" s="8">
        <f t="shared" si="1"/>
        <v>550000</v>
      </c>
      <c r="H11" s="8">
        <f t="shared" si="2"/>
        <v>650000</v>
      </c>
      <c r="I11" s="8">
        <f>'全服水位控制|waterline1'!AA115*10000</f>
        <v>9787</v>
      </c>
    </row>
    <row r="12" spans="1:9" x14ac:dyDescent="0.25">
      <c r="A12" s="8">
        <v>2</v>
      </c>
      <c r="B12" s="8">
        <f t="shared" si="3"/>
        <v>0</v>
      </c>
      <c r="C12" s="8">
        <f t="shared" si="0"/>
        <v>100000</v>
      </c>
      <c r="D12" s="8">
        <f>'足球水线|waterline_soccer'!D12</f>
        <v>650000</v>
      </c>
      <c r="E12" s="8">
        <f>'足球水线|waterline_soccer'!E12</f>
        <v>750000</v>
      </c>
      <c r="F12" s="8">
        <f>'全服水位控制|waterline1'!AA116*10000</f>
        <v>9761</v>
      </c>
      <c r="G12" s="8">
        <f t="shared" si="1"/>
        <v>650000</v>
      </c>
      <c r="H12" s="8">
        <f t="shared" si="2"/>
        <v>750000</v>
      </c>
      <c r="I12" s="8">
        <f>'全服水位控制|waterline1'!AA116*10000</f>
        <v>9761</v>
      </c>
    </row>
    <row r="13" spans="1:9" x14ac:dyDescent="0.25">
      <c r="A13" s="8">
        <v>2</v>
      </c>
      <c r="B13" s="8">
        <f t="shared" si="3"/>
        <v>0</v>
      </c>
      <c r="C13" s="8">
        <f t="shared" si="0"/>
        <v>100000</v>
      </c>
      <c r="D13" s="8">
        <f>'足球水线|waterline_soccer'!D13</f>
        <v>750000</v>
      </c>
      <c r="E13" s="8">
        <f>'足球水线|waterline_soccer'!E13</f>
        <v>850000</v>
      </c>
      <c r="F13" s="8">
        <f>'全服水位控制|waterline1'!AA117*10000</f>
        <v>9734</v>
      </c>
      <c r="G13" s="8">
        <f t="shared" si="1"/>
        <v>750000</v>
      </c>
      <c r="H13" s="8">
        <f t="shared" si="2"/>
        <v>850000</v>
      </c>
      <c r="I13" s="8">
        <f>'全服水位控制|waterline1'!AA117*10000</f>
        <v>9734</v>
      </c>
    </row>
    <row r="14" spans="1:9" x14ac:dyDescent="0.25">
      <c r="A14" s="8">
        <v>2</v>
      </c>
      <c r="B14" s="8">
        <f t="shared" si="3"/>
        <v>0</v>
      </c>
      <c r="C14" s="8">
        <f t="shared" si="0"/>
        <v>100000</v>
      </c>
      <c r="D14" s="8">
        <f>'足球水线|waterline_soccer'!D14</f>
        <v>850000</v>
      </c>
      <c r="E14" s="8">
        <f>'足球水线|waterline_soccer'!E14</f>
        <v>950000</v>
      </c>
      <c r="F14" s="8">
        <f>'全服水位控制|waterline1'!AA118*10000</f>
        <v>9707</v>
      </c>
      <c r="G14" s="8">
        <f t="shared" si="1"/>
        <v>850000</v>
      </c>
      <c r="H14" s="8">
        <f t="shared" si="2"/>
        <v>950000</v>
      </c>
      <c r="I14" s="8">
        <f>'全服水位控制|waterline1'!AA118*10000</f>
        <v>9707</v>
      </c>
    </row>
    <row r="15" spans="1:9" x14ac:dyDescent="0.25">
      <c r="A15" s="8">
        <v>2</v>
      </c>
      <c r="B15" s="8">
        <f t="shared" si="3"/>
        <v>0</v>
      </c>
      <c r="C15" s="8">
        <f t="shared" si="0"/>
        <v>100000</v>
      </c>
      <c r="D15" s="8">
        <f>'足球水线|waterline_soccer'!D15</f>
        <v>950000</v>
      </c>
      <c r="E15" s="8">
        <f>'足球水线|waterline_soccer'!E15</f>
        <v>1050000</v>
      </c>
      <c r="F15" s="8">
        <f>'全服水位控制|waterline1'!AA119*10000</f>
        <v>9681</v>
      </c>
      <c r="G15" s="8">
        <f t="shared" si="1"/>
        <v>950000</v>
      </c>
      <c r="H15" s="8">
        <f t="shared" si="2"/>
        <v>1050000</v>
      </c>
      <c r="I15" s="8">
        <f>'全服水位控制|waterline1'!AA119*10000</f>
        <v>9681</v>
      </c>
    </row>
    <row r="16" spans="1:9" x14ac:dyDescent="0.25">
      <c r="A16" s="8">
        <v>2</v>
      </c>
      <c r="B16" s="8">
        <f t="shared" si="3"/>
        <v>0</v>
      </c>
      <c r="C16" s="8">
        <f t="shared" si="0"/>
        <v>100000</v>
      </c>
      <c r="D16" s="8">
        <f>'足球水线|waterline_soccer'!D16</f>
        <v>1050000</v>
      </c>
      <c r="E16" s="8">
        <f>'足球水线|waterline_soccer'!E16</f>
        <v>1150000</v>
      </c>
      <c r="F16" s="8">
        <f>'全服水位控制|waterline1'!AA120*10000</f>
        <v>9654</v>
      </c>
      <c r="G16" s="8">
        <f t="shared" si="1"/>
        <v>1050000</v>
      </c>
      <c r="H16" s="8">
        <f t="shared" si="2"/>
        <v>1150000</v>
      </c>
      <c r="I16" s="8">
        <f>'全服水位控制|waterline1'!AA120*10000</f>
        <v>9654</v>
      </c>
    </row>
    <row r="17" spans="1:9" x14ac:dyDescent="0.25">
      <c r="A17" s="8">
        <v>2</v>
      </c>
      <c r="B17" s="8">
        <f t="shared" si="3"/>
        <v>0</v>
      </c>
      <c r="C17" s="8">
        <f t="shared" si="0"/>
        <v>100000</v>
      </c>
      <c r="D17" s="8">
        <f>'足球水线|waterline_soccer'!D17</f>
        <v>1150000</v>
      </c>
      <c r="E17" s="8">
        <f>'足球水线|waterline_soccer'!E17</f>
        <v>1250000</v>
      </c>
      <c r="F17" s="8">
        <f>'全服水位控制|waterline1'!AA121*10000</f>
        <v>9628</v>
      </c>
      <c r="G17" s="8">
        <f t="shared" si="1"/>
        <v>1150000</v>
      </c>
      <c r="H17" s="8">
        <f t="shared" si="2"/>
        <v>1250000</v>
      </c>
      <c r="I17" s="8">
        <f>'全服水位控制|waterline1'!AA121*10000</f>
        <v>9628</v>
      </c>
    </row>
    <row r="18" spans="1:9" x14ac:dyDescent="0.25">
      <c r="A18" s="8">
        <v>2</v>
      </c>
      <c r="B18" s="8">
        <f t="shared" si="3"/>
        <v>0</v>
      </c>
      <c r="C18" s="8">
        <f t="shared" si="0"/>
        <v>100000</v>
      </c>
      <c r="D18" s="8">
        <f>'足球水线|waterline_soccer'!D18</f>
        <v>1250000</v>
      </c>
      <c r="E18" s="8">
        <f>'足球水线|waterline_soccer'!E18</f>
        <v>1350000</v>
      </c>
      <c r="F18" s="8">
        <f>'全服水位控制|waterline1'!AA122*10000</f>
        <v>9601</v>
      </c>
      <c r="G18" s="8">
        <f t="shared" si="1"/>
        <v>1250000</v>
      </c>
      <c r="H18" s="8">
        <f t="shared" si="2"/>
        <v>1350000</v>
      </c>
      <c r="I18" s="8">
        <f>'全服水位控制|waterline1'!AA122*10000</f>
        <v>9601</v>
      </c>
    </row>
    <row r="19" spans="1:9" x14ac:dyDescent="0.25">
      <c r="A19" s="8">
        <v>2</v>
      </c>
      <c r="B19" s="8">
        <f t="shared" si="3"/>
        <v>0</v>
      </c>
      <c r="C19" s="8">
        <f t="shared" si="0"/>
        <v>100000</v>
      </c>
      <c r="D19" s="8">
        <f>'足球水线|waterline_soccer'!D19</f>
        <v>1350000</v>
      </c>
      <c r="E19" s="8">
        <f>'足球水线|waterline_soccer'!E19</f>
        <v>1450000</v>
      </c>
      <c r="F19" s="8">
        <f>'全服水位控制|waterline1'!AA123*10000</f>
        <v>9574</v>
      </c>
      <c r="G19" s="8">
        <f t="shared" si="1"/>
        <v>1350000</v>
      </c>
      <c r="H19" s="8">
        <f t="shared" si="2"/>
        <v>1450000</v>
      </c>
      <c r="I19" s="8">
        <f>'全服水位控制|waterline1'!AA123*10000</f>
        <v>9574</v>
      </c>
    </row>
    <row r="20" spans="1:9" x14ac:dyDescent="0.25">
      <c r="A20" s="8">
        <v>2</v>
      </c>
      <c r="B20" s="8">
        <f t="shared" si="3"/>
        <v>0</v>
      </c>
      <c r="C20" s="8">
        <f t="shared" si="0"/>
        <v>100000</v>
      </c>
      <c r="D20" s="8">
        <f>'足球水线|waterline_soccer'!D20</f>
        <v>1450000</v>
      </c>
      <c r="E20" s="8">
        <f>'足球水线|waterline_soccer'!E20</f>
        <v>1550000</v>
      </c>
      <c r="F20" s="8">
        <f>'全服水位控制|waterline1'!AA124*10000</f>
        <v>9548</v>
      </c>
      <c r="G20" s="8">
        <f t="shared" si="1"/>
        <v>1450000</v>
      </c>
      <c r="H20" s="8">
        <f t="shared" si="2"/>
        <v>1550000</v>
      </c>
      <c r="I20" s="8">
        <f>'全服水位控制|waterline1'!AA124*10000</f>
        <v>9548</v>
      </c>
    </row>
    <row r="21" spans="1:9" x14ac:dyDescent="0.25">
      <c r="A21" s="8">
        <v>2</v>
      </c>
      <c r="B21" s="8">
        <f t="shared" si="3"/>
        <v>0</v>
      </c>
      <c r="C21" s="8">
        <f t="shared" si="0"/>
        <v>100000</v>
      </c>
      <c r="D21" s="8">
        <f>'足球水线|waterline_soccer'!D21</f>
        <v>1550000</v>
      </c>
      <c r="E21" s="8">
        <f>'足球水线|waterline_soccer'!E21</f>
        <v>1650000</v>
      </c>
      <c r="F21" s="8">
        <f>'全服水位控制|waterline1'!AA125*10000</f>
        <v>9521</v>
      </c>
      <c r="G21" s="8">
        <f t="shared" si="1"/>
        <v>1550000</v>
      </c>
      <c r="H21" s="8">
        <f t="shared" si="2"/>
        <v>1650000</v>
      </c>
      <c r="I21" s="8">
        <f>'全服水位控制|waterline1'!AA125*10000</f>
        <v>9521</v>
      </c>
    </row>
    <row r="22" spans="1:9" x14ac:dyDescent="0.25">
      <c r="A22" s="8">
        <v>2</v>
      </c>
      <c r="B22" s="8">
        <f t="shared" si="3"/>
        <v>0</v>
      </c>
      <c r="C22" s="8">
        <f t="shared" si="0"/>
        <v>100000</v>
      </c>
      <c r="D22" s="8">
        <f>'足球水线|waterline_soccer'!D22</f>
        <v>1650000</v>
      </c>
      <c r="E22" s="8">
        <f>'足球水线|waterline_soccer'!E22</f>
        <v>1750000</v>
      </c>
      <c r="F22" s="8">
        <f>'全服水位控制|waterline1'!AA126*10000</f>
        <v>9495</v>
      </c>
      <c r="G22" s="8">
        <f t="shared" si="1"/>
        <v>1650000</v>
      </c>
      <c r="H22" s="8">
        <f t="shared" si="2"/>
        <v>1750000</v>
      </c>
      <c r="I22" s="8">
        <f>'全服水位控制|waterline1'!AA126*10000</f>
        <v>9495</v>
      </c>
    </row>
    <row r="23" spans="1:9" x14ac:dyDescent="0.25">
      <c r="A23" s="8">
        <v>2</v>
      </c>
      <c r="B23" s="8">
        <f t="shared" si="3"/>
        <v>0</v>
      </c>
      <c r="C23" s="8">
        <f t="shared" si="0"/>
        <v>100000</v>
      </c>
      <c r="D23" s="8">
        <f>'足球水线|waterline_soccer'!D23</f>
        <v>1750000</v>
      </c>
      <c r="E23" s="8">
        <f>'足球水线|waterline_soccer'!E23</f>
        <v>1850000</v>
      </c>
      <c r="F23" s="8">
        <f>'全服水位控制|waterline1'!AA127*10000</f>
        <v>9468</v>
      </c>
      <c r="G23" s="8">
        <f t="shared" si="1"/>
        <v>1750000</v>
      </c>
      <c r="H23" s="8">
        <f t="shared" si="2"/>
        <v>1850000</v>
      </c>
      <c r="I23" s="8">
        <f>'全服水位控制|waterline1'!AA127*10000</f>
        <v>9468</v>
      </c>
    </row>
    <row r="24" spans="1:9" x14ac:dyDescent="0.25">
      <c r="A24" s="8">
        <v>2</v>
      </c>
      <c r="B24" s="8">
        <f t="shared" si="3"/>
        <v>0</v>
      </c>
      <c r="C24" s="8">
        <f t="shared" si="0"/>
        <v>100000</v>
      </c>
      <c r="D24" s="8">
        <f>'足球水线|waterline_soccer'!D24</f>
        <v>1850000</v>
      </c>
      <c r="E24" s="8">
        <f>'足球水线|waterline_soccer'!E24</f>
        <v>1950000</v>
      </c>
      <c r="F24" s="8">
        <f>'全服水位控制|waterline1'!AA128*10000</f>
        <v>9441</v>
      </c>
      <c r="G24" s="8">
        <f t="shared" si="1"/>
        <v>1850000</v>
      </c>
      <c r="H24" s="8">
        <f t="shared" si="2"/>
        <v>1950000</v>
      </c>
      <c r="I24" s="8">
        <f>'全服水位控制|waterline1'!AA128*10000</f>
        <v>9441</v>
      </c>
    </row>
    <row r="25" spans="1:9" x14ac:dyDescent="0.25">
      <c r="A25" s="8">
        <v>2</v>
      </c>
      <c r="B25" s="8">
        <f t="shared" si="3"/>
        <v>0</v>
      </c>
      <c r="C25" s="8">
        <f t="shared" si="0"/>
        <v>100000</v>
      </c>
      <c r="D25" s="8">
        <f>'足球水线|waterline_soccer'!D25</f>
        <v>1950000</v>
      </c>
      <c r="E25" s="8">
        <f>'足球水线|waterline_soccer'!E25</f>
        <v>2050000</v>
      </c>
      <c r="F25" s="8">
        <f>'全服水位控制|waterline1'!AA129*10000</f>
        <v>9415</v>
      </c>
      <c r="G25" s="8">
        <f t="shared" si="1"/>
        <v>1950000</v>
      </c>
      <c r="H25" s="8">
        <f t="shared" si="2"/>
        <v>2050000</v>
      </c>
      <c r="I25" s="8">
        <f>'全服水位控制|waterline1'!AA129*10000</f>
        <v>9415</v>
      </c>
    </row>
    <row r="26" spans="1:9" x14ac:dyDescent="0.25">
      <c r="A26" s="8">
        <v>2</v>
      </c>
      <c r="B26" s="8">
        <f t="shared" si="3"/>
        <v>0</v>
      </c>
      <c r="C26" s="8">
        <f t="shared" si="0"/>
        <v>100000</v>
      </c>
      <c r="D26" s="8">
        <f>'足球水线|waterline_soccer'!D26</f>
        <v>2050000</v>
      </c>
      <c r="E26" s="8">
        <f>'足球水线|waterline_soccer'!E26</f>
        <v>2150000</v>
      </c>
      <c r="F26" s="8">
        <f>'全服水位控制|waterline1'!AA130*10000</f>
        <v>9388</v>
      </c>
      <c r="G26" s="8">
        <f t="shared" si="1"/>
        <v>2050000</v>
      </c>
      <c r="H26" s="8">
        <f t="shared" si="2"/>
        <v>2150000</v>
      </c>
      <c r="I26" s="8">
        <f>'全服水位控制|waterline1'!AA130*10000</f>
        <v>9388</v>
      </c>
    </row>
    <row r="27" spans="1:9" x14ac:dyDescent="0.25">
      <c r="A27" s="8">
        <v>2</v>
      </c>
      <c r="B27" s="8">
        <f t="shared" si="3"/>
        <v>0</v>
      </c>
      <c r="C27" s="8">
        <f t="shared" si="0"/>
        <v>100000</v>
      </c>
      <c r="D27" s="8">
        <f>'足球水线|waterline_soccer'!D27</f>
        <v>2150000</v>
      </c>
      <c r="E27" s="8">
        <f>'足球水线|waterline_soccer'!E27</f>
        <v>2250000</v>
      </c>
      <c r="F27" s="8">
        <f>'全服水位控制|waterline1'!AA131*10000</f>
        <v>9362</v>
      </c>
      <c r="G27" s="8">
        <f t="shared" si="1"/>
        <v>2150000</v>
      </c>
      <c r="H27" s="8">
        <f t="shared" si="2"/>
        <v>2250000</v>
      </c>
      <c r="I27" s="8">
        <f>'全服水位控制|waterline1'!AA131*10000</f>
        <v>9362</v>
      </c>
    </row>
    <row r="28" spans="1:9" x14ac:dyDescent="0.25">
      <c r="A28" s="8">
        <v>2</v>
      </c>
      <c r="B28" s="8">
        <f t="shared" si="3"/>
        <v>0</v>
      </c>
      <c r="C28" s="8">
        <f t="shared" si="0"/>
        <v>100000</v>
      </c>
      <c r="D28" s="8">
        <f>'足球水线|waterline_soccer'!D28</f>
        <v>2250000</v>
      </c>
      <c r="E28" s="8">
        <f>'足球水线|waterline_soccer'!E28</f>
        <v>2350000</v>
      </c>
      <c r="F28" s="8">
        <f>'全服水位控制|waterline1'!AA132*10000</f>
        <v>9335</v>
      </c>
      <c r="G28" s="8">
        <f t="shared" si="1"/>
        <v>2250000</v>
      </c>
      <c r="H28" s="8">
        <f t="shared" si="2"/>
        <v>2350000</v>
      </c>
      <c r="I28" s="8">
        <f>'全服水位控制|waterline1'!AA132*10000</f>
        <v>9335</v>
      </c>
    </row>
    <row r="29" spans="1:9" x14ac:dyDescent="0.25">
      <c r="A29" s="8">
        <v>2</v>
      </c>
      <c r="B29" s="8">
        <f t="shared" si="3"/>
        <v>0</v>
      </c>
      <c r="C29" s="8">
        <f t="shared" si="0"/>
        <v>100000</v>
      </c>
      <c r="D29" s="8">
        <f>'足球水线|waterline_soccer'!D29</f>
        <v>2350000</v>
      </c>
      <c r="E29" s="8">
        <f>'足球水线|waterline_soccer'!E29</f>
        <v>2450000</v>
      </c>
      <c r="F29" s="8">
        <f>'全服水位控制|waterline1'!AA133*10000</f>
        <v>9309</v>
      </c>
      <c r="G29" s="8">
        <f t="shared" si="1"/>
        <v>2350000</v>
      </c>
      <c r="H29" s="8">
        <f t="shared" si="2"/>
        <v>2450000</v>
      </c>
      <c r="I29" s="8">
        <f>'全服水位控制|waterline1'!AA133*10000</f>
        <v>9309</v>
      </c>
    </row>
    <row r="30" spans="1:9" x14ac:dyDescent="0.25">
      <c r="A30" s="8">
        <v>2</v>
      </c>
      <c r="B30" s="9">
        <f t="shared" si="3"/>
        <v>0</v>
      </c>
      <c r="C30" s="9">
        <f t="shared" ref="C30:C93" si="4">B56</f>
        <v>100000</v>
      </c>
      <c r="D30" s="8">
        <f>'足球水线|waterline_soccer'!D30</f>
        <v>2450000</v>
      </c>
      <c r="E30" s="8">
        <f>'足球水线|waterline_soccer'!E30</f>
        <v>0</v>
      </c>
      <c r="F30" s="8">
        <f>'全服水位控制|waterline1'!AA134*10000</f>
        <v>9282</v>
      </c>
      <c r="G30" s="8">
        <f t="shared" si="1"/>
        <v>2450000</v>
      </c>
      <c r="H30" s="8">
        <f t="shared" si="2"/>
        <v>0</v>
      </c>
      <c r="I30" s="8">
        <f>'全服水位控制|waterline1'!AA134*10000</f>
        <v>9282</v>
      </c>
    </row>
    <row r="31" spans="1:9" x14ac:dyDescent="0.25">
      <c r="A31" s="8">
        <v>2</v>
      </c>
      <c r="B31" s="9">
        <v>100000</v>
      </c>
      <c r="C31" s="8">
        <f t="shared" si="4"/>
        <v>200000</v>
      </c>
      <c r="D31" s="8">
        <f t="shared" ref="D31:D94" si="5">D5</f>
        <v>0</v>
      </c>
      <c r="E31" s="8">
        <f t="shared" ref="E31:E94" si="6">E5</f>
        <v>50000</v>
      </c>
      <c r="F31" s="8">
        <f>'全服水位控制|waterline1'!AA135*10000</f>
        <v>9441</v>
      </c>
      <c r="G31" s="8">
        <f t="shared" si="1"/>
        <v>0</v>
      </c>
      <c r="H31" s="8">
        <f t="shared" si="2"/>
        <v>50000</v>
      </c>
      <c r="I31" s="8">
        <f>'全服水位控制|waterline1'!AA135*10000</f>
        <v>9441</v>
      </c>
    </row>
    <row r="32" spans="1:9" x14ac:dyDescent="0.25">
      <c r="A32" s="8">
        <v>2</v>
      </c>
      <c r="B32" s="8">
        <f t="shared" ref="B32:B56" si="7">B31</f>
        <v>100000</v>
      </c>
      <c r="C32" s="8">
        <f t="shared" si="4"/>
        <v>200000</v>
      </c>
      <c r="D32" s="8">
        <f t="shared" si="5"/>
        <v>50000</v>
      </c>
      <c r="E32" s="8">
        <f t="shared" si="6"/>
        <v>150000</v>
      </c>
      <c r="F32" s="8">
        <f>'全服水位控制|waterline1'!AA136*10000</f>
        <v>9415</v>
      </c>
      <c r="G32" s="8">
        <f t="shared" si="1"/>
        <v>50000</v>
      </c>
      <c r="H32" s="8">
        <f t="shared" si="2"/>
        <v>150000</v>
      </c>
      <c r="I32" s="8">
        <f>'全服水位控制|waterline1'!AA136*10000</f>
        <v>9415</v>
      </c>
    </row>
    <row r="33" spans="1:9" x14ac:dyDescent="0.25">
      <c r="A33" s="8">
        <v>2</v>
      </c>
      <c r="B33" s="8">
        <f t="shared" si="7"/>
        <v>100000</v>
      </c>
      <c r="C33" s="8">
        <f t="shared" si="4"/>
        <v>200000</v>
      </c>
      <c r="D33" s="8">
        <f t="shared" si="5"/>
        <v>150000</v>
      </c>
      <c r="E33" s="8">
        <f t="shared" si="6"/>
        <v>250000</v>
      </c>
      <c r="F33" s="8">
        <f>'全服水位控制|waterline1'!AA137*10000</f>
        <v>9388</v>
      </c>
      <c r="G33" s="8">
        <f t="shared" si="1"/>
        <v>150000</v>
      </c>
      <c r="H33" s="8">
        <f t="shared" si="2"/>
        <v>250000</v>
      </c>
      <c r="I33" s="8">
        <f>'全服水位控制|waterline1'!AA137*10000</f>
        <v>9388</v>
      </c>
    </row>
    <row r="34" spans="1:9" x14ac:dyDescent="0.25">
      <c r="A34" s="8">
        <v>2</v>
      </c>
      <c r="B34" s="8">
        <f t="shared" si="7"/>
        <v>100000</v>
      </c>
      <c r="C34" s="8">
        <f t="shared" si="4"/>
        <v>200000</v>
      </c>
      <c r="D34" s="8">
        <f t="shared" si="5"/>
        <v>250000</v>
      </c>
      <c r="E34" s="8">
        <f t="shared" si="6"/>
        <v>350000</v>
      </c>
      <c r="F34" s="8">
        <f>'全服水位控制|waterline1'!AA138*10000</f>
        <v>9362</v>
      </c>
      <c r="G34" s="8">
        <f t="shared" si="1"/>
        <v>250000</v>
      </c>
      <c r="H34" s="8">
        <f t="shared" si="2"/>
        <v>350000</v>
      </c>
      <c r="I34" s="8">
        <f>'全服水位控制|waterline1'!AA138*10000</f>
        <v>9362</v>
      </c>
    </row>
    <row r="35" spans="1:9" x14ac:dyDescent="0.25">
      <c r="A35" s="8">
        <v>2</v>
      </c>
      <c r="B35" s="8">
        <f t="shared" si="7"/>
        <v>100000</v>
      </c>
      <c r="C35" s="8">
        <f t="shared" si="4"/>
        <v>200000</v>
      </c>
      <c r="D35" s="8">
        <f t="shared" si="5"/>
        <v>350000</v>
      </c>
      <c r="E35" s="8">
        <f t="shared" si="6"/>
        <v>450000</v>
      </c>
      <c r="F35" s="8">
        <f>'全服水位控制|waterline1'!AA139*10000</f>
        <v>9335</v>
      </c>
      <c r="G35" s="8">
        <f t="shared" si="1"/>
        <v>350000</v>
      </c>
      <c r="H35" s="8">
        <f t="shared" si="2"/>
        <v>450000</v>
      </c>
      <c r="I35" s="8">
        <f>'全服水位控制|waterline1'!AA139*10000</f>
        <v>9335</v>
      </c>
    </row>
    <row r="36" spans="1:9" x14ac:dyDescent="0.25">
      <c r="A36" s="8">
        <v>2</v>
      </c>
      <c r="B36" s="8">
        <f t="shared" si="7"/>
        <v>100000</v>
      </c>
      <c r="C36" s="8">
        <f t="shared" si="4"/>
        <v>200000</v>
      </c>
      <c r="D36" s="8">
        <f t="shared" si="5"/>
        <v>450000</v>
      </c>
      <c r="E36" s="8">
        <f t="shared" si="6"/>
        <v>550000</v>
      </c>
      <c r="F36" s="8">
        <f>'全服水位控制|waterline1'!AA140*10000</f>
        <v>9309</v>
      </c>
      <c r="G36" s="8">
        <f t="shared" si="1"/>
        <v>450000</v>
      </c>
      <c r="H36" s="8">
        <f t="shared" si="2"/>
        <v>550000</v>
      </c>
      <c r="I36" s="8">
        <f>'全服水位控制|waterline1'!AA140*10000</f>
        <v>9309</v>
      </c>
    </row>
    <row r="37" spans="1:9" x14ac:dyDescent="0.25">
      <c r="A37" s="8">
        <v>2</v>
      </c>
      <c r="B37" s="8">
        <f t="shared" si="7"/>
        <v>100000</v>
      </c>
      <c r="C37" s="8">
        <f t="shared" si="4"/>
        <v>200000</v>
      </c>
      <c r="D37" s="8">
        <f t="shared" si="5"/>
        <v>550000</v>
      </c>
      <c r="E37" s="8">
        <f t="shared" si="6"/>
        <v>650000</v>
      </c>
      <c r="F37" s="8">
        <f>'全服水位控制|waterline1'!AA141*10000</f>
        <v>9282</v>
      </c>
      <c r="G37" s="8">
        <f t="shared" si="1"/>
        <v>550000</v>
      </c>
      <c r="H37" s="8">
        <f t="shared" si="2"/>
        <v>650000</v>
      </c>
      <c r="I37" s="8">
        <f>'全服水位控制|waterline1'!AA141*10000</f>
        <v>9282</v>
      </c>
    </row>
    <row r="38" spans="1:9" x14ac:dyDescent="0.25">
      <c r="A38" s="8">
        <v>2</v>
      </c>
      <c r="B38" s="8">
        <f t="shared" si="7"/>
        <v>100000</v>
      </c>
      <c r="C38" s="8">
        <f t="shared" si="4"/>
        <v>200000</v>
      </c>
      <c r="D38" s="8">
        <f t="shared" si="5"/>
        <v>650000</v>
      </c>
      <c r="E38" s="8">
        <f t="shared" si="6"/>
        <v>750000</v>
      </c>
      <c r="F38" s="8">
        <f>'全服水位控制|waterline1'!AA142*10000</f>
        <v>9255</v>
      </c>
      <c r="G38" s="8">
        <f t="shared" si="1"/>
        <v>650000</v>
      </c>
      <c r="H38" s="8">
        <f t="shared" si="2"/>
        <v>750000</v>
      </c>
      <c r="I38" s="8">
        <f>'全服水位控制|waterline1'!AA142*10000</f>
        <v>9255</v>
      </c>
    </row>
    <row r="39" spans="1:9" x14ac:dyDescent="0.25">
      <c r="A39" s="8">
        <v>2</v>
      </c>
      <c r="B39" s="8">
        <f t="shared" si="7"/>
        <v>100000</v>
      </c>
      <c r="C39" s="8">
        <f t="shared" si="4"/>
        <v>200000</v>
      </c>
      <c r="D39" s="8">
        <f t="shared" si="5"/>
        <v>750000</v>
      </c>
      <c r="E39" s="8">
        <f t="shared" si="6"/>
        <v>850000</v>
      </c>
      <c r="F39" s="8">
        <f>'全服水位控制|waterline1'!AA143*10000</f>
        <v>9229</v>
      </c>
      <c r="G39" s="8">
        <f t="shared" si="1"/>
        <v>750000</v>
      </c>
      <c r="H39" s="8">
        <f t="shared" si="2"/>
        <v>850000</v>
      </c>
      <c r="I39" s="8">
        <f>'全服水位控制|waterline1'!AA143*10000</f>
        <v>9229</v>
      </c>
    </row>
    <row r="40" spans="1:9" x14ac:dyDescent="0.25">
      <c r="A40" s="8">
        <v>2</v>
      </c>
      <c r="B40" s="8">
        <f t="shared" si="7"/>
        <v>100000</v>
      </c>
      <c r="C40" s="8">
        <f t="shared" si="4"/>
        <v>200000</v>
      </c>
      <c r="D40" s="8">
        <f t="shared" si="5"/>
        <v>850000</v>
      </c>
      <c r="E40" s="8">
        <f t="shared" si="6"/>
        <v>950000</v>
      </c>
      <c r="F40" s="8">
        <f>'全服水位控制|waterline1'!AA144*10000</f>
        <v>9202</v>
      </c>
      <c r="G40" s="8">
        <f t="shared" si="1"/>
        <v>850000</v>
      </c>
      <c r="H40" s="8">
        <f t="shared" si="2"/>
        <v>950000</v>
      </c>
      <c r="I40" s="8">
        <f>'全服水位控制|waterline1'!AA144*10000</f>
        <v>9202</v>
      </c>
    </row>
    <row r="41" spans="1:9" x14ac:dyDescent="0.25">
      <c r="A41" s="8">
        <v>2</v>
      </c>
      <c r="B41" s="8">
        <f t="shared" si="7"/>
        <v>100000</v>
      </c>
      <c r="C41" s="8">
        <f t="shared" si="4"/>
        <v>200000</v>
      </c>
      <c r="D41" s="8">
        <f t="shared" si="5"/>
        <v>950000</v>
      </c>
      <c r="E41" s="8">
        <f t="shared" si="6"/>
        <v>1050000</v>
      </c>
      <c r="F41" s="8">
        <f>'全服水位控制|waterline1'!AA145*10000</f>
        <v>9176</v>
      </c>
      <c r="G41" s="8">
        <f t="shared" si="1"/>
        <v>950000</v>
      </c>
      <c r="H41" s="8">
        <f t="shared" si="2"/>
        <v>1050000</v>
      </c>
      <c r="I41" s="8">
        <f>'全服水位控制|waterline1'!AA145*10000</f>
        <v>9176</v>
      </c>
    </row>
    <row r="42" spans="1:9" x14ac:dyDescent="0.25">
      <c r="A42" s="8">
        <v>2</v>
      </c>
      <c r="B42" s="8">
        <f t="shared" si="7"/>
        <v>100000</v>
      </c>
      <c r="C42" s="8">
        <f t="shared" si="4"/>
        <v>200000</v>
      </c>
      <c r="D42" s="8">
        <f t="shared" si="5"/>
        <v>1050000</v>
      </c>
      <c r="E42" s="8">
        <f t="shared" si="6"/>
        <v>1150000</v>
      </c>
      <c r="F42" s="8">
        <f>'全服水位控制|waterline1'!AA146*10000</f>
        <v>9149</v>
      </c>
      <c r="G42" s="8">
        <f t="shared" si="1"/>
        <v>1050000</v>
      </c>
      <c r="H42" s="8">
        <f t="shared" si="2"/>
        <v>1150000</v>
      </c>
      <c r="I42" s="8">
        <f>'全服水位控制|waterline1'!AA146*10000</f>
        <v>9149</v>
      </c>
    </row>
    <row r="43" spans="1:9" x14ac:dyDescent="0.25">
      <c r="A43" s="8">
        <v>2</v>
      </c>
      <c r="B43" s="8">
        <f t="shared" si="7"/>
        <v>100000</v>
      </c>
      <c r="C43" s="8">
        <f t="shared" si="4"/>
        <v>200000</v>
      </c>
      <c r="D43" s="8">
        <f t="shared" si="5"/>
        <v>1150000</v>
      </c>
      <c r="E43" s="8">
        <f t="shared" si="6"/>
        <v>1250000</v>
      </c>
      <c r="F43" s="8">
        <f>'全服水位控制|waterline1'!AA147*10000</f>
        <v>9122</v>
      </c>
      <c r="G43" s="8">
        <f t="shared" si="1"/>
        <v>1150000</v>
      </c>
      <c r="H43" s="8">
        <f t="shared" si="2"/>
        <v>1250000</v>
      </c>
      <c r="I43" s="8">
        <f>'全服水位控制|waterline1'!AA147*10000</f>
        <v>9122</v>
      </c>
    </row>
    <row r="44" spans="1:9" x14ac:dyDescent="0.25">
      <c r="A44" s="8">
        <v>2</v>
      </c>
      <c r="B44" s="8">
        <f t="shared" si="7"/>
        <v>100000</v>
      </c>
      <c r="C44" s="8">
        <f t="shared" si="4"/>
        <v>200000</v>
      </c>
      <c r="D44" s="8">
        <f t="shared" si="5"/>
        <v>1250000</v>
      </c>
      <c r="E44" s="8">
        <f t="shared" si="6"/>
        <v>1350000</v>
      </c>
      <c r="F44" s="8">
        <f>'全服水位控制|waterline1'!AA148*10000</f>
        <v>9096</v>
      </c>
      <c r="G44" s="8">
        <f t="shared" si="1"/>
        <v>1250000</v>
      </c>
      <c r="H44" s="8">
        <f t="shared" si="2"/>
        <v>1350000</v>
      </c>
      <c r="I44" s="8">
        <f>'全服水位控制|waterline1'!AA148*10000</f>
        <v>9096</v>
      </c>
    </row>
    <row r="45" spans="1:9" x14ac:dyDescent="0.25">
      <c r="A45" s="8">
        <v>2</v>
      </c>
      <c r="B45" s="8">
        <f t="shared" si="7"/>
        <v>100000</v>
      </c>
      <c r="C45" s="8">
        <f t="shared" si="4"/>
        <v>200000</v>
      </c>
      <c r="D45" s="8">
        <f t="shared" si="5"/>
        <v>1350000</v>
      </c>
      <c r="E45" s="8">
        <f t="shared" si="6"/>
        <v>1450000</v>
      </c>
      <c r="F45" s="8">
        <f>'全服水位控制|waterline1'!AA149*10000</f>
        <v>9069</v>
      </c>
      <c r="G45" s="8">
        <f t="shared" si="1"/>
        <v>1350000</v>
      </c>
      <c r="H45" s="8">
        <f t="shared" si="2"/>
        <v>1450000</v>
      </c>
      <c r="I45" s="8">
        <f>'全服水位控制|waterline1'!AA149*10000</f>
        <v>9069</v>
      </c>
    </row>
    <row r="46" spans="1:9" x14ac:dyDescent="0.25">
      <c r="A46" s="8">
        <v>2</v>
      </c>
      <c r="B46" s="8">
        <f t="shared" si="7"/>
        <v>100000</v>
      </c>
      <c r="C46" s="8">
        <f t="shared" si="4"/>
        <v>200000</v>
      </c>
      <c r="D46" s="8">
        <f t="shared" si="5"/>
        <v>1450000</v>
      </c>
      <c r="E46" s="8">
        <f t="shared" si="6"/>
        <v>1550000</v>
      </c>
      <c r="F46" s="8">
        <f>'全服水位控制|waterline1'!AA150*10000</f>
        <v>9043</v>
      </c>
      <c r="G46" s="8">
        <f t="shared" si="1"/>
        <v>1450000</v>
      </c>
      <c r="H46" s="8">
        <f t="shared" si="2"/>
        <v>1550000</v>
      </c>
      <c r="I46" s="8">
        <f>'全服水位控制|waterline1'!AA150*10000</f>
        <v>9043</v>
      </c>
    </row>
    <row r="47" spans="1:9" x14ac:dyDescent="0.25">
      <c r="A47" s="8">
        <v>2</v>
      </c>
      <c r="B47" s="8">
        <f t="shared" si="7"/>
        <v>100000</v>
      </c>
      <c r="C47" s="8">
        <f t="shared" si="4"/>
        <v>200000</v>
      </c>
      <c r="D47" s="8">
        <f t="shared" si="5"/>
        <v>1550000</v>
      </c>
      <c r="E47" s="8">
        <f t="shared" si="6"/>
        <v>1650000</v>
      </c>
      <c r="F47" s="8">
        <f>'全服水位控制|waterline1'!AA151*10000</f>
        <v>9016</v>
      </c>
      <c r="G47" s="8">
        <f t="shared" si="1"/>
        <v>1550000</v>
      </c>
      <c r="H47" s="8">
        <f t="shared" si="2"/>
        <v>1650000</v>
      </c>
      <c r="I47" s="8">
        <f>'全服水位控制|waterline1'!AA151*10000</f>
        <v>9016</v>
      </c>
    </row>
    <row r="48" spans="1:9" x14ac:dyDescent="0.25">
      <c r="A48" s="8">
        <v>2</v>
      </c>
      <c r="B48" s="8">
        <f t="shared" si="7"/>
        <v>100000</v>
      </c>
      <c r="C48" s="8">
        <f t="shared" si="4"/>
        <v>200000</v>
      </c>
      <c r="D48" s="8">
        <f t="shared" si="5"/>
        <v>1650000</v>
      </c>
      <c r="E48" s="8">
        <f t="shared" si="6"/>
        <v>1750000</v>
      </c>
      <c r="F48" s="8">
        <f>'全服水位控制|waterline1'!AA152*10000</f>
        <v>8989</v>
      </c>
      <c r="G48" s="8">
        <f t="shared" si="1"/>
        <v>1650000</v>
      </c>
      <c r="H48" s="8">
        <f t="shared" si="2"/>
        <v>1750000</v>
      </c>
      <c r="I48" s="8">
        <f>'全服水位控制|waterline1'!AA152*10000</f>
        <v>8989</v>
      </c>
    </row>
    <row r="49" spans="1:9" x14ac:dyDescent="0.25">
      <c r="A49" s="8">
        <v>2</v>
      </c>
      <c r="B49" s="8">
        <f t="shared" si="7"/>
        <v>100000</v>
      </c>
      <c r="C49" s="8">
        <f t="shared" si="4"/>
        <v>200000</v>
      </c>
      <c r="D49" s="8">
        <f t="shared" si="5"/>
        <v>1750000</v>
      </c>
      <c r="E49" s="8">
        <f t="shared" si="6"/>
        <v>1850000</v>
      </c>
      <c r="F49" s="8">
        <f>'全服水位控制|waterline1'!AA153*10000</f>
        <v>8963</v>
      </c>
      <c r="G49" s="8">
        <f t="shared" si="1"/>
        <v>1750000</v>
      </c>
      <c r="H49" s="8">
        <f t="shared" si="2"/>
        <v>1850000</v>
      </c>
      <c r="I49" s="8">
        <f>'全服水位控制|waterline1'!AA153*10000</f>
        <v>8963</v>
      </c>
    </row>
    <row r="50" spans="1:9" x14ac:dyDescent="0.25">
      <c r="A50" s="8">
        <v>2</v>
      </c>
      <c r="B50" s="8">
        <f t="shared" si="7"/>
        <v>100000</v>
      </c>
      <c r="C50" s="8">
        <f t="shared" si="4"/>
        <v>200000</v>
      </c>
      <c r="D50" s="8">
        <f t="shared" si="5"/>
        <v>1850000</v>
      </c>
      <c r="E50" s="8">
        <f t="shared" si="6"/>
        <v>1950000</v>
      </c>
      <c r="F50" s="8">
        <f>'全服水位控制|waterline1'!AA154*10000</f>
        <v>8936</v>
      </c>
      <c r="G50" s="8">
        <f t="shared" si="1"/>
        <v>1850000</v>
      </c>
      <c r="H50" s="8">
        <f t="shared" si="2"/>
        <v>1950000</v>
      </c>
      <c r="I50" s="8">
        <f>'全服水位控制|waterline1'!AA154*10000</f>
        <v>8936</v>
      </c>
    </row>
    <row r="51" spans="1:9" x14ac:dyDescent="0.25">
      <c r="A51" s="8">
        <v>2</v>
      </c>
      <c r="B51" s="8">
        <f t="shared" si="7"/>
        <v>100000</v>
      </c>
      <c r="C51" s="8">
        <f t="shared" si="4"/>
        <v>200000</v>
      </c>
      <c r="D51" s="8">
        <f t="shared" si="5"/>
        <v>1950000</v>
      </c>
      <c r="E51" s="8">
        <f t="shared" si="6"/>
        <v>2050000</v>
      </c>
      <c r="F51" s="8">
        <f>'全服水位控制|waterline1'!AA155*10000</f>
        <v>8910</v>
      </c>
      <c r="G51" s="8">
        <f t="shared" si="1"/>
        <v>1950000</v>
      </c>
      <c r="H51" s="8">
        <f t="shared" si="2"/>
        <v>2050000</v>
      </c>
      <c r="I51" s="8">
        <f>'全服水位控制|waterline1'!AA155*10000</f>
        <v>8910</v>
      </c>
    </row>
    <row r="52" spans="1:9" x14ac:dyDescent="0.25">
      <c r="A52" s="8">
        <v>2</v>
      </c>
      <c r="B52" s="8">
        <f t="shared" si="7"/>
        <v>100000</v>
      </c>
      <c r="C52" s="8">
        <f t="shared" si="4"/>
        <v>200000</v>
      </c>
      <c r="D52" s="8">
        <f t="shared" si="5"/>
        <v>2050000</v>
      </c>
      <c r="E52" s="8">
        <f t="shared" si="6"/>
        <v>2150000</v>
      </c>
      <c r="F52" s="8">
        <f>'全服水位控制|waterline1'!AA156*10000</f>
        <v>8883</v>
      </c>
      <c r="G52" s="8">
        <f t="shared" si="1"/>
        <v>2050000</v>
      </c>
      <c r="H52" s="8">
        <f t="shared" si="2"/>
        <v>2150000</v>
      </c>
      <c r="I52" s="8">
        <f>'全服水位控制|waterline1'!AA156*10000</f>
        <v>8883</v>
      </c>
    </row>
    <row r="53" spans="1:9" x14ac:dyDescent="0.25">
      <c r="A53" s="8">
        <v>2</v>
      </c>
      <c r="B53" s="8">
        <f t="shared" si="7"/>
        <v>100000</v>
      </c>
      <c r="C53" s="8">
        <f t="shared" si="4"/>
        <v>200000</v>
      </c>
      <c r="D53" s="8">
        <f t="shared" si="5"/>
        <v>2150000</v>
      </c>
      <c r="E53" s="8">
        <f t="shared" si="6"/>
        <v>2250000</v>
      </c>
      <c r="F53" s="8">
        <f>'全服水位控制|waterline1'!AA157*10000</f>
        <v>8856</v>
      </c>
      <c r="G53" s="8">
        <f t="shared" si="1"/>
        <v>2150000</v>
      </c>
      <c r="H53" s="8">
        <f t="shared" si="2"/>
        <v>2250000</v>
      </c>
      <c r="I53" s="8">
        <f>'全服水位控制|waterline1'!AA157*10000</f>
        <v>8856</v>
      </c>
    </row>
    <row r="54" spans="1:9" x14ac:dyDescent="0.25">
      <c r="A54" s="8">
        <v>2</v>
      </c>
      <c r="B54" s="8">
        <f t="shared" si="7"/>
        <v>100000</v>
      </c>
      <c r="C54" s="8">
        <f t="shared" si="4"/>
        <v>200000</v>
      </c>
      <c r="D54" s="8">
        <f t="shared" si="5"/>
        <v>2250000</v>
      </c>
      <c r="E54" s="8">
        <f t="shared" si="6"/>
        <v>2350000</v>
      </c>
      <c r="F54" s="8">
        <f>'全服水位控制|waterline1'!AA158*10000</f>
        <v>8830</v>
      </c>
      <c r="G54" s="8">
        <f t="shared" si="1"/>
        <v>2250000</v>
      </c>
      <c r="H54" s="8">
        <f t="shared" si="2"/>
        <v>2350000</v>
      </c>
      <c r="I54" s="8">
        <f>'全服水位控制|waterline1'!AA158*10000</f>
        <v>8830</v>
      </c>
    </row>
    <row r="55" spans="1:9" x14ac:dyDescent="0.25">
      <c r="A55" s="8">
        <v>2</v>
      </c>
      <c r="B55" s="8">
        <f t="shared" si="7"/>
        <v>100000</v>
      </c>
      <c r="C55" s="8">
        <f t="shared" si="4"/>
        <v>200000</v>
      </c>
      <c r="D55" s="8">
        <f t="shared" si="5"/>
        <v>2350000</v>
      </c>
      <c r="E55" s="8">
        <f t="shared" si="6"/>
        <v>2450000</v>
      </c>
      <c r="F55" s="8">
        <f>'全服水位控制|waterline1'!AA159*10000</f>
        <v>8803</v>
      </c>
      <c r="G55" s="8">
        <f t="shared" si="1"/>
        <v>2350000</v>
      </c>
      <c r="H55" s="8">
        <f t="shared" si="2"/>
        <v>2450000</v>
      </c>
      <c r="I55" s="8">
        <f>'全服水位控制|waterline1'!AA159*10000</f>
        <v>8803</v>
      </c>
    </row>
    <row r="56" spans="1:9" x14ac:dyDescent="0.25">
      <c r="A56" s="8">
        <v>2</v>
      </c>
      <c r="B56" s="9">
        <f t="shared" si="7"/>
        <v>100000</v>
      </c>
      <c r="C56" s="9">
        <f t="shared" si="4"/>
        <v>200000</v>
      </c>
      <c r="D56" s="8">
        <f t="shared" si="5"/>
        <v>2450000</v>
      </c>
      <c r="E56" s="8">
        <f t="shared" si="6"/>
        <v>0</v>
      </c>
      <c r="F56" s="8">
        <f>'全服水位控制|waterline1'!AA160*10000</f>
        <v>8723</v>
      </c>
      <c r="G56" s="8">
        <f t="shared" si="1"/>
        <v>2450000</v>
      </c>
      <c r="H56" s="8">
        <f t="shared" si="2"/>
        <v>0</v>
      </c>
      <c r="I56" s="8">
        <f>'全服水位控制|waterline1'!AA160*10000</f>
        <v>8723</v>
      </c>
    </row>
    <row r="57" spans="1:9" x14ac:dyDescent="0.25">
      <c r="A57" s="8">
        <v>2</v>
      </c>
      <c r="B57" s="9">
        <v>200000</v>
      </c>
      <c r="C57" s="8">
        <f t="shared" si="4"/>
        <v>300000</v>
      </c>
      <c r="D57" s="8">
        <f t="shared" si="5"/>
        <v>0</v>
      </c>
      <c r="E57" s="8">
        <f t="shared" si="6"/>
        <v>50000</v>
      </c>
      <c r="F57" s="8">
        <f>'全服水位控制|waterline1'!AA161*10000</f>
        <v>8936</v>
      </c>
      <c r="G57" s="8">
        <f t="shared" si="1"/>
        <v>0</v>
      </c>
      <c r="H57" s="8">
        <f t="shared" si="2"/>
        <v>50000</v>
      </c>
      <c r="I57" s="8">
        <f>'全服水位控制|waterline1'!AA161*10000</f>
        <v>8936</v>
      </c>
    </row>
    <row r="58" spans="1:9" x14ac:dyDescent="0.25">
      <c r="A58" s="8">
        <v>2</v>
      </c>
      <c r="B58" s="8">
        <f t="shared" ref="B58:B82" si="8">B57</f>
        <v>200000</v>
      </c>
      <c r="C58" s="8">
        <f t="shared" si="4"/>
        <v>300000</v>
      </c>
      <c r="D58" s="8">
        <f t="shared" si="5"/>
        <v>50000</v>
      </c>
      <c r="E58" s="8">
        <f t="shared" si="6"/>
        <v>150000</v>
      </c>
      <c r="F58" s="8">
        <f>'全服水位控制|waterline1'!AA162*10000</f>
        <v>8910</v>
      </c>
      <c r="G58" s="8">
        <f t="shared" si="1"/>
        <v>50000</v>
      </c>
      <c r="H58" s="8">
        <f t="shared" si="2"/>
        <v>150000</v>
      </c>
      <c r="I58" s="8">
        <f>'全服水位控制|waterline1'!AA162*10000</f>
        <v>8910</v>
      </c>
    </row>
    <row r="59" spans="1:9" x14ac:dyDescent="0.25">
      <c r="A59" s="8">
        <v>2</v>
      </c>
      <c r="B59" s="8">
        <f t="shared" si="8"/>
        <v>200000</v>
      </c>
      <c r="C59" s="8">
        <f t="shared" si="4"/>
        <v>300000</v>
      </c>
      <c r="D59" s="8">
        <f t="shared" si="5"/>
        <v>150000</v>
      </c>
      <c r="E59" s="8">
        <f t="shared" si="6"/>
        <v>250000</v>
      </c>
      <c r="F59" s="8">
        <f>'全服水位控制|waterline1'!AA163*10000</f>
        <v>8883</v>
      </c>
      <c r="G59" s="8">
        <f t="shared" si="1"/>
        <v>150000</v>
      </c>
      <c r="H59" s="8">
        <f t="shared" si="2"/>
        <v>250000</v>
      </c>
      <c r="I59" s="8">
        <f>'全服水位控制|waterline1'!AA163*10000</f>
        <v>8883</v>
      </c>
    </row>
    <row r="60" spans="1:9" x14ac:dyDescent="0.25">
      <c r="A60" s="8">
        <v>2</v>
      </c>
      <c r="B60" s="8">
        <f t="shared" si="8"/>
        <v>200000</v>
      </c>
      <c r="C60" s="8">
        <f t="shared" si="4"/>
        <v>300000</v>
      </c>
      <c r="D60" s="8">
        <f t="shared" si="5"/>
        <v>250000</v>
      </c>
      <c r="E60" s="8">
        <f t="shared" si="6"/>
        <v>350000</v>
      </c>
      <c r="F60" s="8">
        <f>'全服水位控制|waterline1'!AA164*10000</f>
        <v>8856</v>
      </c>
      <c r="G60" s="8">
        <f t="shared" si="1"/>
        <v>250000</v>
      </c>
      <c r="H60" s="8">
        <f t="shared" si="2"/>
        <v>350000</v>
      </c>
      <c r="I60" s="8">
        <f>'全服水位控制|waterline1'!AA164*10000</f>
        <v>8856</v>
      </c>
    </row>
    <row r="61" spans="1:9" x14ac:dyDescent="0.25">
      <c r="A61" s="8">
        <v>2</v>
      </c>
      <c r="B61" s="8">
        <f t="shared" si="8"/>
        <v>200000</v>
      </c>
      <c r="C61" s="8">
        <f t="shared" si="4"/>
        <v>300000</v>
      </c>
      <c r="D61" s="8">
        <f t="shared" si="5"/>
        <v>350000</v>
      </c>
      <c r="E61" s="8">
        <f t="shared" si="6"/>
        <v>450000</v>
      </c>
      <c r="F61" s="8">
        <f>'全服水位控制|waterline1'!AA165*10000</f>
        <v>8830</v>
      </c>
      <c r="G61" s="8">
        <f t="shared" si="1"/>
        <v>350000</v>
      </c>
      <c r="H61" s="8">
        <f t="shared" si="2"/>
        <v>450000</v>
      </c>
      <c r="I61" s="8">
        <f>'全服水位控制|waterline1'!AA165*10000</f>
        <v>8830</v>
      </c>
    </row>
    <row r="62" spans="1:9" x14ac:dyDescent="0.25">
      <c r="A62" s="8">
        <v>2</v>
      </c>
      <c r="B62" s="8">
        <f t="shared" si="8"/>
        <v>200000</v>
      </c>
      <c r="C62" s="8">
        <f t="shared" si="4"/>
        <v>300000</v>
      </c>
      <c r="D62" s="8">
        <f t="shared" si="5"/>
        <v>450000</v>
      </c>
      <c r="E62" s="8">
        <f t="shared" si="6"/>
        <v>550000</v>
      </c>
      <c r="F62" s="8">
        <f>'全服水位控制|waterline1'!AA166*10000</f>
        <v>8803</v>
      </c>
      <c r="G62" s="8">
        <f t="shared" si="1"/>
        <v>450000</v>
      </c>
      <c r="H62" s="8">
        <f t="shared" si="2"/>
        <v>550000</v>
      </c>
      <c r="I62" s="8">
        <f>'全服水位控制|waterline1'!AA166*10000</f>
        <v>8803</v>
      </c>
    </row>
    <row r="63" spans="1:9" x14ac:dyDescent="0.25">
      <c r="A63" s="8">
        <v>2</v>
      </c>
      <c r="B63" s="8">
        <f t="shared" si="8"/>
        <v>200000</v>
      </c>
      <c r="C63" s="8">
        <f t="shared" si="4"/>
        <v>300000</v>
      </c>
      <c r="D63" s="8">
        <f t="shared" si="5"/>
        <v>550000</v>
      </c>
      <c r="E63" s="8">
        <f t="shared" si="6"/>
        <v>650000</v>
      </c>
      <c r="F63" s="8">
        <f>'全服水位控制|waterline1'!AA167*10000</f>
        <v>8777</v>
      </c>
      <c r="G63" s="8">
        <f t="shared" si="1"/>
        <v>550000</v>
      </c>
      <c r="H63" s="8">
        <f t="shared" si="2"/>
        <v>650000</v>
      </c>
      <c r="I63" s="8">
        <f>'全服水位控制|waterline1'!AA167*10000</f>
        <v>8777</v>
      </c>
    </row>
    <row r="64" spans="1:9" x14ac:dyDescent="0.25">
      <c r="A64" s="8">
        <v>2</v>
      </c>
      <c r="B64" s="8">
        <f t="shared" si="8"/>
        <v>200000</v>
      </c>
      <c r="C64" s="8">
        <f t="shared" si="4"/>
        <v>300000</v>
      </c>
      <c r="D64" s="8">
        <f t="shared" si="5"/>
        <v>650000</v>
      </c>
      <c r="E64" s="8">
        <f t="shared" si="6"/>
        <v>750000</v>
      </c>
      <c r="F64" s="8">
        <f>'全服水位控制|waterline1'!AA168*10000</f>
        <v>8750</v>
      </c>
      <c r="G64" s="8">
        <f t="shared" si="1"/>
        <v>650000</v>
      </c>
      <c r="H64" s="8">
        <f t="shared" si="2"/>
        <v>750000</v>
      </c>
      <c r="I64" s="8">
        <f>'全服水位控制|waterline1'!AA168*10000</f>
        <v>8750</v>
      </c>
    </row>
    <row r="65" spans="1:9" x14ac:dyDescent="0.25">
      <c r="A65" s="8">
        <v>2</v>
      </c>
      <c r="B65" s="8">
        <f t="shared" si="8"/>
        <v>200000</v>
      </c>
      <c r="C65" s="8">
        <f t="shared" si="4"/>
        <v>300000</v>
      </c>
      <c r="D65" s="8">
        <f t="shared" si="5"/>
        <v>750000</v>
      </c>
      <c r="E65" s="8">
        <f t="shared" si="6"/>
        <v>850000</v>
      </c>
      <c r="F65" s="8">
        <f>'全服水位控制|waterline1'!AA169*10000</f>
        <v>8723</v>
      </c>
      <c r="G65" s="8">
        <f t="shared" si="1"/>
        <v>750000</v>
      </c>
      <c r="H65" s="8">
        <f t="shared" si="2"/>
        <v>850000</v>
      </c>
      <c r="I65" s="8">
        <f>'全服水位控制|waterline1'!AA169*10000</f>
        <v>8723</v>
      </c>
    </row>
    <row r="66" spans="1:9" x14ac:dyDescent="0.25">
      <c r="A66" s="8">
        <v>2</v>
      </c>
      <c r="B66" s="8">
        <f t="shared" si="8"/>
        <v>200000</v>
      </c>
      <c r="C66" s="8">
        <f t="shared" si="4"/>
        <v>300000</v>
      </c>
      <c r="D66" s="8">
        <f t="shared" si="5"/>
        <v>850000</v>
      </c>
      <c r="E66" s="8">
        <f t="shared" si="6"/>
        <v>950000</v>
      </c>
      <c r="F66" s="8">
        <f>'全服水位控制|waterline1'!AA170*10000</f>
        <v>8697</v>
      </c>
      <c r="G66" s="8">
        <f t="shared" si="1"/>
        <v>850000</v>
      </c>
      <c r="H66" s="8">
        <f t="shared" si="2"/>
        <v>950000</v>
      </c>
      <c r="I66" s="8">
        <f>'全服水位控制|waterline1'!AA170*10000</f>
        <v>8697</v>
      </c>
    </row>
    <row r="67" spans="1:9" x14ac:dyDescent="0.25">
      <c r="A67" s="8">
        <v>2</v>
      </c>
      <c r="B67" s="8">
        <f t="shared" si="8"/>
        <v>200000</v>
      </c>
      <c r="C67" s="8">
        <f t="shared" si="4"/>
        <v>300000</v>
      </c>
      <c r="D67" s="8">
        <f t="shared" si="5"/>
        <v>950000</v>
      </c>
      <c r="E67" s="8">
        <f t="shared" si="6"/>
        <v>1050000</v>
      </c>
      <c r="F67" s="8">
        <f>'全服水位控制|waterline1'!AA171*10000</f>
        <v>8670</v>
      </c>
      <c r="G67" s="8">
        <f t="shared" si="1"/>
        <v>950000</v>
      </c>
      <c r="H67" s="8">
        <f t="shared" si="2"/>
        <v>1050000</v>
      </c>
      <c r="I67" s="8">
        <f>'全服水位控制|waterline1'!AA171*10000</f>
        <v>8670</v>
      </c>
    </row>
    <row r="68" spans="1:9" x14ac:dyDescent="0.25">
      <c r="A68" s="8">
        <v>2</v>
      </c>
      <c r="B68" s="8">
        <f t="shared" si="8"/>
        <v>200000</v>
      </c>
      <c r="C68" s="8">
        <f t="shared" si="4"/>
        <v>300000</v>
      </c>
      <c r="D68" s="8">
        <f t="shared" si="5"/>
        <v>1050000</v>
      </c>
      <c r="E68" s="8">
        <f t="shared" si="6"/>
        <v>1150000</v>
      </c>
      <c r="F68" s="8">
        <f>'全服水位控制|waterline1'!AA172*10000</f>
        <v>8644</v>
      </c>
      <c r="G68" s="8">
        <f t="shared" si="1"/>
        <v>1050000</v>
      </c>
      <c r="H68" s="8">
        <f t="shared" si="2"/>
        <v>1150000</v>
      </c>
      <c r="I68" s="8">
        <f>'全服水位控制|waterline1'!AA172*10000</f>
        <v>8644</v>
      </c>
    </row>
    <row r="69" spans="1:9" x14ac:dyDescent="0.25">
      <c r="A69" s="8">
        <v>2</v>
      </c>
      <c r="B69" s="8">
        <f t="shared" si="8"/>
        <v>200000</v>
      </c>
      <c r="C69" s="8">
        <f t="shared" si="4"/>
        <v>300000</v>
      </c>
      <c r="D69" s="8">
        <f t="shared" si="5"/>
        <v>1150000</v>
      </c>
      <c r="E69" s="8">
        <f t="shared" si="6"/>
        <v>1250000</v>
      </c>
      <c r="F69" s="8">
        <f>'全服水位控制|waterline1'!AA173*10000</f>
        <v>8617</v>
      </c>
      <c r="G69" s="8">
        <f t="shared" ref="G69:G108" si="9">D69</f>
        <v>1150000</v>
      </c>
      <c r="H69" s="8">
        <f t="shared" ref="H69:H108" si="10">E69</f>
        <v>1250000</v>
      </c>
      <c r="I69" s="8">
        <f>'全服水位控制|waterline1'!AA173*10000</f>
        <v>8617</v>
      </c>
    </row>
    <row r="70" spans="1:9" x14ac:dyDescent="0.25">
      <c r="A70" s="8">
        <v>2</v>
      </c>
      <c r="B70" s="8">
        <f t="shared" si="8"/>
        <v>200000</v>
      </c>
      <c r="C70" s="8">
        <f t="shared" si="4"/>
        <v>300000</v>
      </c>
      <c r="D70" s="8">
        <f t="shared" si="5"/>
        <v>1250000</v>
      </c>
      <c r="E70" s="8">
        <f t="shared" si="6"/>
        <v>1350000</v>
      </c>
      <c r="F70" s="8">
        <f>'全服水位控制|waterline1'!AA174*10000</f>
        <v>8590</v>
      </c>
      <c r="G70" s="8">
        <f t="shared" si="9"/>
        <v>1250000</v>
      </c>
      <c r="H70" s="8">
        <f t="shared" si="10"/>
        <v>1350000</v>
      </c>
      <c r="I70" s="8">
        <f>'全服水位控制|waterline1'!AA174*10000</f>
        <v>8590</v>
      </c>
    </row>
    <row r="71" spans="1:9" x14ac:dyDescent="0.25">
      <c r="A71" s="8">
        <v>2</v>
      </c>
      <c r="B71" s="8">
        <f t="shared" si="8"/>
        <v>200000</v>
      </c>
      <c r="C71" s="8">
        <f t="shared" si="4"/>
        <v>300000</v>
      </c>
      <c r="D71" s="8">
        <f t="shared" si="5"/>
        <v>1350000</v>
      </c>
      <c r="E71" s="8">
        <f t="shared" si="6"/>
        <v>1450000</v>
      </c>
      <c r="F71" s="8">
        <f>'全服水位控制|waterline1'!AA175*10000</f>
        <v>8564</v>
      </c>
      <c r="G71" s="8">
        <f t="shared" si="9"/>
        <v>1350000</v>
      </c>
      <c r="H71" s="8">
        <f t="shared" si="10"/>
        <v>1450000</v>
      </c>
      <c r="I71" s="8">
        <f>'全服水位控制|waterline1'!AA175*10000</f>
        <v>8564</v>
      </c>
    </row>
    <row r="72" spans="1:9" x14ac:dyDescent="0.25">
      <c r="A72" s="8">
        <v>2</v>
      </c>
      <c r="B72" s="8">
        <f t="shared" si="8"/>
        <v>200000</v>
      </c>
      <c r="C72" s="8">
        <f t="shared" si="4"/>
        <v>300000</v>
      </c>
      <c r="D72" s="8">
        <f t="shared" si="5"/>
        <v>1450000</v>
      </c>
      <c r="E72" s="8">
        <f t="shared" si="6"/>
        <v>1550000</v>
      </c>
      <c r="F72" s="8">
        <f>'全服水位控制|waterline1'!AA176*10000</f>
        <v>8537</v>
      </c>
      <c r="G72" s="8">
        <f t="shared" si="9"/>
        <v>1450000</v>
      </c>
      <c r="H72" s="8">
        <f t="shared" si="10"/>
        <v>1550000</v>
      </c>
      <c r="I72" s="8">
        <f>'全服水位控制|waterline1'!AA176*10000</f>
        <v>8537</v>
      </c>
    </row>
    <row r="73" spans="1:9" x14ac:dyDescent="0.25">
      <c r="A73" s="8">
        <v>2</v>
      </c>
      <c r="B73" s="8">
        <f t="shared" si="8"/>
        <v>200000</v>
      </c>
      <c r="C73" s="8">
        <f t="shared" si="4"/>
        <v>300000</v>
      </c>
      <c r="D73" s="8">
        <f t="shared" si="5"/>
        <v>1550000</v>
      </c>
      <c r="E73" s="8">
        <f t="shared" si="6"/>
        <v>1650000</v>
      </c>
      <c r="F73" s="8">
        <f>'全服水位控制|waterline1'!AA177*10000</f>
        <v>8511</v>
      </c>
      <c r="G73" s="8">
        <f t="shared" si="9"/>
        <v>1550000</v>
      </c>
      <c r="H73" s="8">
        <f t="shared" si="10"/>
        <v>1650000</v>
      </c>
      <c r="I73" s="8">
        <f>'全服水位控制|waterline1'!AA177*10000</f>
        <v>8511</v>
      </c>
    </row>
    <row r="74" spans="1:9" x14ac:dyDescent="0.25">
      <c r="A74" s="8">
        <v>2</v>
      </c>
      <c r="B74" s="8">
        <f t="shared" si="8"/>
        <v>200000</v>
      </c>
      <c r="C74" s="8">
        <f t="shared" si="4"/>
        <v>300000</v>
      </c>
      <c r="D74" s="8">
        <f t="shared" si="5"/>
        <v>1650000</v>
      </c>
      <c r="E74" s="8">
        <f t="shared" si="6"/>
        <v>1750000</v>
      </c>
      <c r="F74" s="8">
        <f>'全服水位控制|waterline1'!AA178*10000</f>
        <v>8484</v>
      </c>
      <c r="G74" s="8">
        <f t="shared" si="9"/>
        <v>1650000</v>
      </c>
      <c r="H74" s="8">
        <f t="shared" si="10"/>
        <v>1750000</v>
      </c>
      <c r="I74" s="8">
        <f>'全服水位控制|waterline1'!AA178*10000</f>
        <v>8484</v>
      </c>
    </row>
    <row r="75" spans="1:9" x14ac:dyDescent="0.25">
      <c r="A75" s="8">
        <v>2</v>
      </c>
      <c r="B75" s="8">
        <f t="shared" si="8"/>
        <v>200000</v>
      </c>
      <c r="C75" s="8">
        <f t="shared" si="4"/>
        <v>300000</v>
      </c>
      <c r="D75" s="8">
        <f t="shared" si="5"/>
        <v>1750000</v>
      </c>
      <c r="E75" s="8">
        <f t="shared" si="6"/>
        <v>1850000</v>
      </c>
      <c r="F75" s="8">
        <f>'全服水位控制|waterline1'!AA179*10000</f>
        <v>8457</v>
      </c>
      <c r="G75" s="8">
        <f t="shared" si="9"/>
        <v>1750000</v>
      </c>
      <c r="H75" s="8">
        <f t="shared" si="10"/>
        <v>1850000</v>
      </c>
      <c r="I75" s="8">
        <f>'全服水位控制|waterline1'!AA179*10000</f>
        <v>8457</v>
      </c>
    </row>
    <row r="76" spans="1:9" x14ac:dyDescent="0.25">
      <c r="A76" s="8">
        <v>2</v>
      </c>
      <c r="B76" s="8">
        <f t="shared" si="8"/>
        <v>200000</v>
      </c>
      <c r="C76" s="8">
        <f t="shared" si="4"/>
        <v>300000</v>
      </c>
      <c r="D76" s="8">
        <f t="shared" si="5"/>
        <v>1850000</v>
      </c>
      <c r="E76" s="8">
        <f t="shared" si="6"/>
        <v>1950000</v>
      </c>
      <c r="F76" s="8">
        <f>'全服水位控制|waterline1'!AA180*10000</f>
        <v>8431</v>
      </c>
      <c r="G76" s="8">
        <f t="shared" si="9"/>
        <v>1850000</v>
      </c>
      <c r="H76" s="8">
        <f t="shared" si="10"/>
        <v>1950000</v>
      </c>
      <c r="I76" s="8">
        <f>'全服水位控制|waterline1'!AA180*10000</f>
        <v>8431</v>
      </c>
    </row>
    <row r="77" spans="1:9" x14ac:dyDescent="0.25">
      <c r="A77" s="8">
        <v>2</v>
      </c>
      <c r="B77" s="8">
        <f t="shared" si="8"/>
        <v>200000</v>
      </c>
      <c r="C77" s="8">
        <f t="shared" si="4"/>
        <v>300000</v>
      </c>
      <c r="D77" s="8">
        <f t="shared" si="5"/>
        <v>1950000</v>
      </c>
      <c r="E77" s="8">
        <f t="shared" si="6"/>
        <v>2050000</v>
      </c>
      <c r="F77" s="8">
        <f>'全服水位控制|waterline1'!AA181*10000</f>
        <v>8404</v>
      </c>
      <c r="G77" s="8">
        <f t="shared" si="9"/>
        <v>1950000</v>
      </c>
      <c r="H77" s="8">
        <f t="shared" si="10"/>
        <v>2050000</v>
      </c>
      <c r="I77" s="8">
        <f>'全服水位控制|waterline1'!AA181*10000</f>
        <v>8404</v>
      </c>
    </row>
    <row r="78" spans="1:9" x14ac:dyDescent="0.25">
      <c r="A78" s="8">
        <v>2</v>
      </c>
      <c r="B78" s="8">
        <f t="shared" si="8"/>
        <v>200000</v>
      </c>
      <c r="C78" s="8">
        <f t="shared" si="4"/>
        <v>300000</v>
      </c>
      <c r="D78" s="8">
        <f t="shared" si="5"/>
        <v>2050000</v>
      </c>
      <c r="E78" s="8">
        <f t="shared" si="6"/>
        <v>2150000</v>
      </c>
      <c r="F78" s="8">
        <f>'全服水位控制|waterline1'!AA182*10000</f>
        <v>8378</v>
      </c>
      <c r="G78" s="8">
        <f t="shared" si="9"/>
        <v>2050000</v>
      </c>
      <c r="H78" s="8">
        <f t="shared" si="10"/>
        <v>2150000</v>
      </c>
      <c r="I78" s="8">
        <f>'全服水位控制|waterline1'!AA182*10000</f>
        <v>8378</v>
      </c>
    </row>
    <row r="79" spans="1:9" x14ac:dyDescent="0.25">
      <c r="A79" s="8">
        <v>2</v>
      </c>
      <c r="B79" s="8">
        <f t="shared" si="8"/>
        <v>200000</v>
      </c>
      <c r="C79" s="8">
        <f t="shared" si="4"/>
        <v>300000</v>
      </c>
      <c r="D79" s="8">
        <f t="shared" si="5"/>
        <v>2150000</v>
      </c>
      <c r="E79" s="8">
        <f t="shared" si="6"/>
        <v>2250000</v>
      </c>
      <c r="F79" s="8">
        <f>'全服水位控制|waterline1'!AA183*10000</f>
        <v>8351</v>
      </c>
      <c r="G79" s="8">
        <f t="shared" si="9"/>
        <v>2150000</v>
      </c>
      <c r="H79" s="8">
        <f t="shared" si="10"/>
        <v>2250000</v>
      </c>
      <c r="I79" s="8">
        <f>'全服水位控制|waterline1'!AA183*10000</f>
        <v>8351</v>
      </c>
    </row>
    <row r="80" spans="1:9" x14ac:dyDescent="0.25">
      <c r="A80" s="8">
        <v>2</v>
      </c>
      <c r="B80" s="8">
        <f t="shared" si="8"/>
        <v>200000</v>
      </c>
      <c r="C80" s="8">
        <f t="shared" si="4"/>
        <v>300000</v>
      </c>
      <c r="D80" s="8">
        <f t="shared" si="5"/>
        <v>2250000</v>
      </c>
      <c r="E80" s="8">
        <f t="shared" si="6"/>
        <v>2350000</v>
      </c>
      <c r="F80" s="8">
        <f>'全服水位控制|waterline1'!AA184*10000</f>
        <v>8324</v>
      </c>
      <c r="G80" s="8">
        <f t="shared" si="9"/>
        <v>2250000</v>
      </c>
      <c r="H80" s="8">
        <f t="shared" si="10"/>
        <v>2350000</v>
      </c>
      <c r="I80" s="8">
        <f>'全服水位控制|waterline1'!AA184*10000</f>
        <v>8324</v>
      </c>
    </row>
    <row r="81" spans="1:9" x14ac:dyDescent="0.25">
      <c r="A81" s="8">
        <v>2</v>
      </c>
      <c r="B81" s="8">
        <f t="shared" si="8"/>
        <v>200000</v>
      </c>
      <c r="C81" s="8">
        <f t="shared" si="4"/>
        <v>300000</v>
      </c>
      <c r="D81" s="8">
        <f t="shared" si="5"/>
        <v>2350000</v>
      </c>
      <c r="E81" s="8">
        <f t="shared" si="6"/>
        <v>2450000</v>
      </c>
      <c r="F81" s="8">
        <f>'全服水位控制|waterline1'!AA185*10000</f>
        <v>8298</v>
      </c>
      <c r="G81" s="8">
        <f t="shared" si="9"/>
        <v>2350000</v>
      </c>
      <c r="H81" s="8">
        <f t="shared" si="10"/>
        <v>2450000</v>
      </c>
      <c r="I81" s="8">
        <f>'全服水位控制|waterline1'!AA185*10000</f>
        <v>8298</v>
      </c>
    </row>
    <row r="82" spans="1:9" x14ac:dyDescent="0.25">
      <c r="A82" s="8">
        <v>2</v>
      </c>
      <c r="B82" s="9">
        <f t="shared" si="8"/>
        <v>200000</v>
      </c>
      <c r="C82" s="9">
        <f t="shared" si="4"/>
        <v>300000</v>
      </c>
      <c r="D82" s="8">
        <f t="shared" si="5"/>
        <v>2450000</v>
      </c>
      <c r="E82" s="8">
        <f t="shared" si="6"/>
        <v>0</v>
      </c>
      <c r="F82" s="8">
        <f>'全服水位控制|waterline1'!AA186*10000</f>
        <v>8271</v>
      </c>
      <c r="G82" s="8">
        <f t="shared" si="9"/>
        <v>2450000</v>
      </c>
      <c r="H82" s="8">
        <f t="shared" si="10"/>
        <v>0</v>
      </c>
      <c r="I82" s="8">
        <f>'全服水位控制|waterline1'!AA186*10000</f>
        <v>8271</v>
      </c>
    </row>
    <row r="83" spans="1:9" x14ac:dyDescent="0.25">
      <c r="A83" s="8">
        <v>2</v>
      </c>
      <c r="B83" s="9">
        <v>300000</v>
      </c>
      <c r="C83" s="8">
        <f t="shared" si="4"/>
        <v>0</v>
      </c>
      <c r="D83" s="8">
        <f t="shared" si="5"/>
        <v>0</v>
      </c>
      <c r="E83" s="8">
        <f t="shared" si="6"/>
        <v>50000</v>
      </c>
      <c r="F83" s="8">
        <f>'全服水位控制|waterline1'!AA187*10000</f>
        <v>8431</v>
      </c>
      <c r="G83" s="8">
        <f t="shared" si="9"/>
        <v>0</v>
      </c>
      <c r="H83" s="8">
        <f t="shared" si="10"/>
        <v>50000</v>
      </c>
      <c r="I83" s="8">
        <f>'全服水位控制|waterline1'!AA187*10000</f>
        <v>8431</v>
      </c>
    </row>
    <row r="84" spans="1:9" x14ac:dyDescent="0.25">
      <c r="A84" s="8">
        <v>2</v>
      </c>
      <c r="B84" s="8">
        <f t="shared" ref="B84:B108" si="11">B83</f>
        <v>300000</v>
      </c>
      <c r="C84" s="8">
        <f t="shared" si="4"/>
        <v>0</v>
      </c>
      <c r="D84" s="8">
        <f t="shared" si="5"/>
        <v>50000</v>
      </c>
      <c r="E84" s="8">
        <f t="shared" si="6"/>
        <v>150000</v>
      </c>
      <c r="F84" s="8">
        <f>'全服水位控制|waterline1'!AA188*10000</f>
        <v>8404</v>
      </c>
      <c r="G84" s="8">
        <f t="shared" si="9"/>
        <v>50000</v>
      </c>
      <c r="H84" s="8">
        <f t="shared" si="10"/>
        <v>150000</v>
      </c>
      <c r="I84" s="8">
        <f>'全服水位控制|waterline1'!AA188*10000</f>
        <v>8404</v>
      </c>
    </row>
    <row r="85" spans="1:9" x14ac:dyDescent="0.25">
      <c r="A85" s="8">
        <v>2</v>
      </c>
      <c r="B85" s="8">
        <f t="shared" si="11"/>
        <v>300000</v>
      </c>
      <c r="C85" s="8">
        <f t="shared" si="4"/>
        <v>0</v>
      </c>
      <c r="D85" s="8">
        <f t="shared" si="5"/>
        <v>150000</v>
      </c>
      <c r="E85" s="8">
        <f t="shared" si="6"/>
        <v>250000</v>
      </c>
      <c r="F85" s="8">
        <f>'全服水位控制|waterline1'!AA189*10000</f>
        <v>8378</v>
      </c>
      <c r="G85" s="8">
        <f t="shared" si="9"/>
        <v>150000</v>
      </c>
      <c r="H85" s="8">
        <f t="shared" si="10"/>
        <v>250000</v>
      </c>
      <c r="I85" s="8">
        <f>'全服水位控制|waterline1'!AA189*10000</f>
        <v>8378</v>
      </c>
    </row>
    <row r="86" spans="1:9" x14ac:dyDescent="0.25">
      <c r="A86" s="8">
        <v>2</v>
      </c>
      <c r="B86" s="8">
        <f t="shared" si="11"/>
        <v>300000</v>
      </c>
      <c r="C86" s="8">
        <f t="shared" si="4"/>
        <v>0</v>
      </c>
      <c r="D86" s="8">
        <f t="shared" si="5"/>
        <v>250000</v>
      </c>
      <c r="E86" s="8">
        <f t="shared" si="6"/>
        <v>350000</v>
      </c>
      <c r="F86" s="8">
        <f>'全服水位控制|waterline1'!AA190*10000</f>
        <v>8351</v>
      </c>
      <c r="G86" s="8">
        <f t="shared" si="9"/>
        <v>250000</v>
      </c>
      <c r="H86" s="8">
        <f t="shared" si="10"/>
        <v>350000</v>
      </c>
      <c r="I86" s="8">
        <f>'全服水位控制|waterline1'!AA190*10000</f>
        <v>8351</v>
      </c>
    </row>
    <row r="87" spans="1:9" x14ac:dyDescent="0.25">
      <c r="A87" s="8">
        <v>2</v>
      </c>
      <c r="B87" s="8">
        <f t="shared" si="11"/>
        <v>300000</v>
      </c>
      <c r="C87" s="8">
        <f t="shared" si="4"/>
        <v>0</v>
      </c>
      <c r="D87" s="8">
        <f t="shared" si="5"/>
        <v>350000</v>
      </c>
      <c r="E87" s="8">
        <f t="shared" si="6"/>
        <v>450000</v>
      </c>
      <c r="F87" s="8">
        <f>'全服水位控制|waterline1'!AA191*10000</f>
        <v>8324</v>
      </c>
      <c r="G87" s="8">
        <f t="shared" si="9"/>
        <v>350000</v>
      </c>
      <c r="H87" s="8">
        <f t="shared" si="10"/>
        <v>450000</v>
      </c>
      <c r="I87" s="8">
        <f>'全服水位控制|waterline1'!AA191*10000</f>
        <v>8324</v>
      </c>
    </row>
    <row r="88" spans="1:9" x14ac:dyDescent="0.25">
      <c r="A88" s="8">
        <v>2</v>
      </c>
      <c r="B88" s="8">
        <f t="shared" si="11"/>
        <v>300000</v>
      </c>
      <c r="C88" s="8">
        <f t="shared" si="4"/>
        <v>0</v>
      </c>
      <c r="D88" s="8">
        <f t="shared" si="5"/>
        <v>450000</v>
      </c>
      <c r="E88" s="8">
        <f t="shared" si="6"/>
        <v>550000</v>
      </c>
      <c r="F88" s="8">
        <f>'全服水位控制|waterline1'!AA192*10000</f>
        <v>8298</v>
      </c>
      <c r="G88" s="8">
        <f t="shared" si="9"/>
        <v>450000</v>
      </c>
      <c r="H88" s="8">
        <f t="shared" si="10"/>
        <v>550000</v>
      </c>
      <c r="I88" s="8">
        <f>'全服水位控制|waterline1'!AA192*10000</f>
        <v>8298</v>
      </c>
    </row>
    <row r="89" spans="1:9" x14ac:dyDescent="0.25">
      <c r="A89" s="8">
        <v>2</v>
      </c>
      <c r="B89" s="8">
        <f t="shared" si="11"/>
        <v>300000</v>
      </c>
      <c r="C89" s="8">
        <f t="shared" si="4"/>
        <v>0</v>
      </c>
      <c r="D89" s="8">
        <f t="shared" si="5"/>
        <v>550000</v>
      </c>
      <c r="E89" s="8">
        <f t="shared" si="6"/>
        <v>650000</v>
      </c>
      <c r="F89" s="8">
        <f>'全服水位控制|waterline1'!AA193*10000</f>
        <v>8271</v>
      </c>
      <c r="G89" s="8">
        <f t="shared" si="9"/>
        <v>550000</v>
      </c>
      <c r="H89" s="8">
        <f t="shared" si="10"/>
        <v>650000</v>
      </c>
      <c r="I89" s="8">
        <f>'全服水位控制|waterline1'!AA193*10000</f>
        <v>8271</v>
      </c>
    </row>
    <row r="90" spans="1:9" x14ac:dyDescent="0.25">
      <c r="A90" s="8">
        <v>2</v>
      </c>
      <c r="B90" s="8">
        <f t="shared" si="11"/>
        <v>300000</v>
      </c>
      <c r="C90" s="8">
        <f t="shared" si="4"/>
        <v>0</v>
      </c>
      <c r="D90" s="8">
        <f t="shared" si="5"/>
        <v>650000</v>
      </c>
      <c r="E90" s="8">
        <f t="shared" si="6"/>
        <v>750000</v>
      </c>
      <c r="F90" s="8">
        <f>'全服水位控制|waterline1'!AA194*10000</f>
        <v>8245</v>
      </c>
      <c r="G90" s="8">
        <f t="shared" si="9"/>
        <v>650000</v>
      </c>
      <c r="H90" s="8">
        <f t="shared" si="10"/>
        <v>750000</v>
      </c>
      <c r="I90" s="8">
        <f>'全服水位控制|waterline1'!AA194*10000</f>
        <v>8245</v>
      </c>
    </row>
    <row r="91" spans="1:9" x14ac:dyDescent="0.25">
      <c r="A91" s="8">
        <v>2</v>
      </c>
      <c r="B91" s="8">
        <f t="shared" si="11"/>
        <v>300000</v>
      </c>
      <c r="C91" s="8">
        <f t="shared" si="4"/>
        <v>0</v>
      </c>
      <c r="D91" s="8">
        <f t="shared" si="5"/>
        <v>750000</v>
      </c>
      <c r="E91" s="8">
        <f t="shared" si="6"/>
        <v>850000</v>
      </c>
      <c r="F91" s="8">
        <f>'全服水位控制|waterline1'!AA195*10000</f>
        <v>8218</v>
      </c>
      <c r="G91" s="8">
        <f t="shared" si="9"/>
        <v>750000</v>
      </c>
      <c r="H91" s="8">
        <f t="shared" si="10"/>
        <v>850000</v>
      </c>
      <c r="I91" s="8">
        <f>'全服水位控制|waterline1'!AA195*10000</f>
        <v>8218</v>
      </c>
    </row>
    <row r="92" spans="1:9" x14ac:dyDescent="0.25">
      <c r="A92" s="8">
        <v>2</v>
      </c>
      <c r="B92" s="8">
        <f t="shared" si="11"/>
        <v>300000</v>
      </c>
      <c r="C92" s="8">
        <f t="shared" si="4"/>
        <v>0</v>
      </c>
      <c r="D92" s="8">
        <f t="shared" si="5"/>
        <v>850000</v>
      </c>
      <c r="E92" s="8">
        <f t="shared" si="6"/>
        <v>950000</v>
      </c>
      <c r="F92" s="8">
        <f>'全服水位控制|waterline1'!AA196*10000</f>
        <v>8191.0000000000009</v>
      </c>
      <c r="G92" s="8">
        <f t="shared" si="9"/>
        <v>850000</v>
      </c>
      <c r="H92" s="8">
        <f t="shared" si="10"/>
        <v>950000</v>
      </c>
      <c r="I92" s="8">
        <f>'全服水位控制|waterline1'!AA196*10000</f>
        <v>8191.0000000000009</v>
      </c>
    </row>
    <row r="93" spans="1:9" x14ac:dyDescent="0.25">
      <c r="A93" s="8">
        <v>2</v>
      </c>
      <c r="B93" s="8">
        <f t="shared" si="11"/>
        <v>300000</v>
      </c>
      <c r="C93" s="8">
        <f t="shared" si="4"/>
        <v>0</v>
      </c>
      <c r="D93" s="8">
        <f t="shared" si="5"/>
        <v>950000</v>
      </c>
      <c r="E93" s="8">
        <f t="shared" si="6"/>
        <v>1050000</v>
      </c>
      <c r="F93" s="8">
        <f>'全服水位控制|waterline1'!AA197*10000</f>
        <v>8165</v>
      </c>
      <c r="G93" s="8">
        <f t="shared" si="9"/>
        <v>950000</v>
      </c>
      <c r="H93" s="8">
        <f t="shared" si="10"/>
        <v>1050000</v>
      </c>
      <c r="I93" s="8">
        <f>'全服水位控制|waterline1'!AA197*10000</f>
        <v>8165</v>
      </c>
    </row>
    <row r="94" spans="1:9" x14ac:dyDescent="0.25">
      <c r="A94" s="8">
        <v>2</v>
      </c>
      <c r="B94" s="8">
        <f t="shared" si="11"/>
        <v>300000</v>
      </c>
      <c r="C94" s="8">
        <f t="shared" ref="C94:C108" si="12">B120</f>
        <v>0</v>
      </c>
      <c r="D94" s="8">
        <f t="shared" si="5"/>
        <v>1050000</v>
      </c>
      <c r="E94" s="8">
        <f t="shared" si="6"/>
        <v>1150000</v>
      </c>
      <c r="F94" s="8">
        <f>'全服水位控制|waterline1'!AA198*10000</f>
        <v>8138</v>
      </c>
      <c r="G94" s="8">
        <f t="shared" si="9"/>
        <v>1050000</v>
      </c>
      <c r="H94" s="8">
        <f t="shared" si="10"/>
        <v>1150000</v>
      </c>
      <c r="I94" s="8">
        <f>'全服水位控制|waterline1'!AA198*10000</f>
        <v>8138</v>
      </c>
    </row>
    <row r="95" spans="1:9" x14ac:dyDescent="0.25">
      <c r="A95" s="8">
        <v>2</v>
      </c>
      <c r="B95" s="8">
        <f t="shared" si="11"/>
        <v>300000</v>
      </c>
      <c r="C95" s="8">
        <f t="shared" si="12"/>
        <v>0</v>
      </c>
      <c r="D95" s="8">
        <f t="shared" ref="D95:D108" si="13">D69</f>
        <v>1150000</v>
      </c>
      <c r="E95" s="8">
        <f t="shared" ref="E95:E108" si="14">E69</f>
        <v>1250000</v>
      </c>
      <c r="F95" s="8">
        <f>'全服水位控制|waterline1'!AA199*10000</f>
        <v>8112</v>
      </c>
      <c r="G95" s="8">
        <f t="shared" si="9"/>
        <v>1150000</v>
      </c>
      <c r="H95" s="8">
        <f t="shared" si="10"/>
        <v>1250000</v>
      </c>
      <c r="I95" s="8">
        <f>'全服水位控制|waterline1'!AA199*10000</f>
        <v>8112</v>
      </c>
    </row>
    <row r="96" spans="1:9" x14ac:dyDescent="0.25">
      <c r="A96" s="8">
        <v>2</v>
      </c>
      <c r="B96" s="8">
        <f t="shared" si="11"/>
        <v>300000</v>
      </c>
      <c r="C96" s="8">
        <f t="shared" si="12"/>
        <v>0</v>
      </c>
      <c r="D96" s="8">
        <f t="shared" si="13"/>
        <v>1250000</v>
      </c>
      <c r="E96" s="8">
        <f t="shared" si="14"/>
        <v>1350000</v>
      </c>
      <c r="F96" s="8">
        <f>'全服水位控制|waterline1'!AA200*10000</f>
        <v>8085</v>
      </c>
      <c r="G96" s="8">
        <f t="shared" si="9"/>
        <v>1250000</v>
      </c>
      <c r="H96" s="8">
        <f t="shared" si="10"/>
        <v>1350000</v>
      </c>
      <c r="I96" s="8">
        <f>'全服水位控制|waterline1'!AA200*10000</f>
        <v>8085</v>
      </c>
    </row>
    <row r="97" spans="1:9" x14ac:dyDescent="0.25">
      <c r="A97" s="8">
        <v>2</v>
      </c>
      <c r="B97" s="8">
        <f t="shared" si="11"/>
        <v>300000</v>
      </c>
      <c r="C97" s="8">
        <f t="shared" si="12"/>
        <v>0</v>
      </c>
      <c r="D97" s="8">
        <f t="shared" si="13"/>
        <v>1350000</v>
      </c>
      <c r="E97" s="8">
        <f t="shared" si="14"/>
        <v>1450000</v>
      </c>
      <c r="F97" s="8">
        <f>'全服水位控制|waterline1'!AA201*10000</f>
        <v>8058.9999999999991</v>
      </c>
      <c r="G97" s="8">
        <f t="shared" si="9"/>
        <v>1350000</v>
      </c>
      <c r="H97" s="8">
        <f t="shared" si="10"/>
        <v>1450000</v>
      </c>
      <c r="I97" s="8">
        <f>'全服水位控制|waterline1'!AA201*10000</f>
        <v>8058.9999999999991</v>
      </c>
    </row>
    <row r="98" spans="1:9" x14ac:dyDescent="0.25">
      <c r="A98" s="8">
        <v>2</v>
      </c>
      <c r="B98" s="8">
        <f t="shared" si="11"/>
        <v>300000</v>
      </c>
      <c r="C98" s="8">
        <f t="shared" si="12"/>
        <v>0</v>
      </c>
      <c r="D98" s="8">
        <f t="shared" si="13"/>
        <v>1450000</v>
      </c>
      <c r="E98" s="8">
        <f t="shared" si="14"/>
        <v>1550000</v>
      </c>
      <c r="F98" s="8">
        <f>'全服水位控制|waterline1'!AA202*10000</f>
        <v>8032</v>
      </c>
      <c r="G98" s="8">
        <f t="shared" si="9"/>
        <v>1450000</v>
      </c>
      <c r="H98" s="8">
        <f t="shared" si="10"/>
        <v>1550000</v>
      </c>
      <c r="I98" s="8">
        <f>'全服水位控制|waterline1'!AA202*10000</f>
        <v>8032</v>
      </c>
    </row>
    <row r="99" spans="1:9" x14ac:dyDescent="0.25">
      <c r="A99" s="8">
        <v>2</v>
      </c>
      <c r="B99" s="8">
        <f t="shared" si="11"/>
        <v>300000</v>
      </c>
      <c r="C99" s="8">
        <f t="shared" si="12"/>
        <v>0</v>
      </c>
      <c r="D99" s="8">
        <f t="shared" si="13"/>
        <v>1550000</v>
      </c>
      <c r="E99" s="8">
        <f t="shared" si="14"/>
        <v>1650000</v>
      </c>
      <c r="F99" s="8">
        <f>'全服水位控制|waterline1'!AA203*10000</f>
        <v>8005</v>
      </c>
      <c r="G99" s="8">
        <f t="shared" si="9"/>
        <v>1550000</v>
      </c>
      <c r="H99" s="8">
        <f t="shared" si="10"/>
        <v>1650000</v>
      </c>
      <c r="I99" s="8">
        <f>'全服水位控制|waterline1'!AA203*10000</f>
        <v>8005</v>
      </c>
    </row>
    <row r="100" spans="1:9" x14ac:dyDescent="0.25">
      <c r="A100" s="8">
        <v>2</v>
      </c>
      <c r="B100" s="8">
        <f t="shared" si="11"/>
        <v>300000</v>
      </c>
      <c r="C100" s="8">
        <f t="shared" si="12"/>
        <v>0</v>
      </c>
      <c r="D100" s="8">
        <f t="shared" si="13"/>
        <v>1650000</v>
      </c>
      <c r="E100" s="8">
        <f t="shared" si="14"/>
        <v>1750000</v>
      </c>
      <c r="F100" s="8">
        <f>'全服水位控制|waterline1'!AA204*10000</f>
        <v>7979.0000000000009</v>
      </c>
      <c r="G100" s="8">
        <f t="shared" si="9"/>
        <v>1650000</v>
      </c>
      <c r="H100" s="8">
        <f t="shared" si="10"/>
        <v>1750000</v>
      </c>
      <c r="I100" s="8">
        <f>'全服水位控制|waterline1'!AA204*10000</f>
        <v>7979.0000000000009</v>
      </c>
    </row>
    <row r="101" spans="1:9" x14ac:dyDescent="0.25">
      <c r="A101" s="8">
        <v>2</v>
      </c>
      <c r="B101" s="8">
        <f t="shared" si="11"/>
        <v>300000</v>
      </c>
      <c r="C101" s="8">
        <f t="shared" si="12"/>
        <v>0</v>
      </c>
      <c r="D101" s="8">
        <f t="shared" si="13"/>
        <v>1750000</v>
      </c>
      <c r="E101" s="8">
        <f t="shared" si="14"/>
        <v>1850000</v>
      </c>
      <c r="F101" s="8">
        <f>'全服水位控制|waterline1'!AA205*10000</f>
        <v>7952</v>
      </c>
      <c r="G101" s="8">
        <f t="shared" si="9"/>
        <v>1750000</v>
      </c>
      <c r="H101" s="8">
        <f t="shared" si="10"/>
        <v>1850000</v>
      </c>
      <c r="I101" s="8">
        <f>'全服水位控制|waterline1'!AA205*10000</f>
        <v>7952</v>
      </c>
    </row>
    <row r="102" spans="1:9" x14ac:dyDescent="0.25">
      <c r="A102" s="8">
        <v>2</v>
      </c>
      <c r="B102" s="8">
        <f t="shared" si="11"/>
        <v>300000</v>
      </c>
      <c r="C102" s="8">
        <f t="shared" si="12"/>
        <v>0</v>
      </c>
      <c r="D102" s="8">
        <f t="shared" si="13"/>
        <v>1850000</v>
      </c>
      <c r="E102" s="8">
        <f t="shared" si="14"/>
        <v>1950000</v>
      </c>
      <c r="F102" s="8">
        <f>'全服水位控制|waterline1'!AA206*10000</f>
        <v>7926</v>
      </c>
      <c r="G102" s="8">
        <f t="shared" si="9"/>
        <v>1850000</v>
      </c>
      <c r="H102" s="8">
        <f t="shared" si="10"/>
        <v>1950000</v>
      </c>
      <c r="I102" s="8">
        <f>'全服水位控制|waterline1'!AA206*10000</f>
        <v>7926</v>
      </c>
    </row>
    <row r="103" spans="1:9" x14ac:dyDescent="0.25">
      <c r="A103" s="8">
        <v>2</v>
      </c>
      <c r="B103" s="8">
        <f t="shared" si="11"/>
        <v>300000</v>
      </c>
      <c r="C103" s="8">
        <f t="shared" si="12"/>
        <v>0</v>
      </c>
      <c r="D103" s="8">
        <f t="shared" si="13"/>
        <v>1950000</v>
      </c>
      <c r="E103" s="8">
        <f t="shared" si="14"/>
        <v>2050000</v>
      </c>
      <c r="F103" s="8">
        <f>'全服水位控制|waterline1'!AA207*10000</f>
        <v>7899.0000000000009</v>
      </c>
      <c r="G103" s="8">
        <f t="shared" si="9"/>
        <v>1950000</v>
      </c>
      <c r="H103" s="8">
        <f t="shared" si="10"/>
        <v>2050000</v>
      </c>
      <c r="I103" s="8">
        <f>'全服水位控制|waterline1'!AA207*10000</f>
        <v>7899.0000000000009</v>
      </c>
    </row>
    <row r="104" spans="1:9" x14ac:dyDescent="0.25">
      <c r="A104" s="8">
        <v>2</v>
      </c>
      <c r="B104" s="8">
        <f t="shared" si="11"/>
        <v>300000</v>
      </c>
      <c r="C104" s="8">
        <f t="shared" si="12"/>
        <v>0</v>
      </c>
      <c r="D104" s="8">
        <f t="shared" si="13"/>
        <v>2050000</v>
      </c>
      <c r="E104" s="8">
        <f t="shared" si="14"/>
        <v>2150000</v>
      </c>
      <c r="F104" s="8">
        <f>'全服水位控制|waterline1'!AA208*10000</f>
        <v>7872</v>
      </c>
      <c r="G104" s="8">
        <f t="shared" si="9"/>
        <v>2050000</v>
      </c>
      <c r="H104" s="8">
        <f t="shared" si="10"/>
        <v>2150000</v>
      </c>
      <c r="I104" s="8">
        <f>'全服水位控制|waterline1'!AA208*10000</f>
        <v>7872</v>
      </c>
    </row>
    <row r="105" spans="1:9" x14ac:dyDescent="0.25">
      <c r="A105" s="8">
        <v>2</v>
      </c>
      <c r="B105" s="8">
        <f t="shared" si="11"/>
        <v>300000</v>
      </c>
      <c r="C105" s="8">
        <f t="shared" si="12"/>
        <v>0</v>
      </c>
      <c r="D105" s="8">
        <f t="shared" si="13"/>
        <v>2150000</v>
      </c>
      <c r="E105" s="8">
        <f t="shared" si="14"/>
        <v>2250000</v>
      </c>
      <c r="F105" s="8">
        <f>'全服水位控制|waterline1'!AA209*10000</f>
        <v>7846</v>
      </c>
      <c r="G105" s="8">
        <f t="shared" si="9"/>
        <v>2150000</v>
      </c>
      <c r="H105" s="8">
        <f t="shared" si="10"/>
        <v>2250000</v>
      </c>
      <c r="I105" s="8">
        <f>'全服水位控制|waterline1'!AA209*10000</f>
        <v>7846</v>
      </c>
    </row>
    <row r="106" spans="1:9" x14ac:dyDescent="0.25">
      <c r="A106" s="8">
        <v>2</v>
      </c>
      <c r="B106" s="8">
        <f t="shared" si="11"/>
        <v>300000</v>
      </c>
      <c r="C106" s="8">
        <f t="shared" si="12"/>
        <v>0</v>
      </c>
      <c r="D106" s="8">
        <f t="shared" si="13"/>
        <v>2250000</v>
      </c>
      <c r="E106" s="8">
        <f t="shared" si="14"/>
        <v>2350000</v>
      </c>
      <c r="F106" s="8">
        <f>'全服水位控制|waterline1'!AA210*10000</f>
        <v>7819</v>
      </c>
      <c r="G106" s="8">
        <f t="shared" si="9"/>
        <v>2250000</v>
      </c>
      <c r="H106" s="8">
        <f t="shared" si="10"/>
        <v>2350000</v>
      </c>
      <c r="I106" s="8">
        <f>'全服水位控制|waterline1'!AA210*10000</f>
        <v>7819</v>
      </c>
    </row>
    <row r="107" spans="1:9" x14ac:dyDescent="0.25">
      <c r="A107" s="8">
        <v>2</v>
      </c>
      <c r="B107" s="8">
        <f t="shared" si="11"/>
        <v>300000</v>
      </c>
      <c r="C107" s="8">
        <f t="shared" si="12"/>
        <v>0</v>
      </c>
      <c r="D107" s="8">
        <f t="shared" si="13"/>
        <v>2350000</v>
      </c>
      <c r="E107" s="8">
        <f t="shared" si="14"/>
        <v>2450000</v>
      </c>
      <c r="F107" s="8">
        <f>'全服水位控制|waterline1'!AA211*10000</f>
        <v>7793</v>
      </c>
      <c r="G107" s="8">
        <f t="shared" si="9"/>
        <v>2350000</v>
      </c>
      <c r="H107" s="8">
        <f t="shared" si="10"/>
        <v>2450000</v>
      </c>
      <c r="I107" s="8">
        <f>'全服水位控制|waterline1'!AA211*10000</f>
        <v>7793</v>
      </c>
    </row>
    <row r="108" spans="1:9" x14ac:dyDescent="0.25">
      <c r="A108" s="8">
        <v>2</v>
      </c>
      <c r="B108" s="8">
        <f t="shared" si="11"/>
        <v>300000</v>
      </c>
      <c r="C108" s="8">
        <f t="shared" si="12"/>
        <v>0</v>
      </c>
      <c r="D108" s="8">
        <f t="shared" si="13"/>
        <v>2450000</v>
      </c>
      <c r="E108" s="8">
        <f t="shared" si="14"/>
        <v>0</v>
      </c>
      <c r="F108" s="8">
        <f>'全服水位控制|waterline1'!AA212*10000</f>
        <v>7766</v>
      </c>
      <c r="G108" s="8">
        <f t="shared" si="9"/>
        <v>2450000</v>
      </c>
      <c r="H108" s="8">
        <f t="shared" si="10"/>
        <v>0</v>
      </c>
      <c r="I108" s="8">
        <f>'全服水位控制|waterline1'!AA212*10000</f>
        <v>7766</v>
      </c>
    </row>
  </sheetData>
  <phoneticPr fontId="16" type="noConversion"/>
  <conditionalFormatting sqref="B1:C4">
    <cfRule type="containsText" dxfId="3" priority="1" operator="containsText" text=" ">
      <formula>NOT(ISERROR(SEARCH(" ",B1)))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8"/>
  <sheetViews>
    <sheetView workbookViewId="0">
      <selection activeCell="B84" sqref="B84"/>
    </sheetView>
  </sheetViews>
  <sheetFormatPr defaultColWidth="9" defaultRowHeight="16.5" x14ac:dyDescent="0.25"/>
  <cols>
    <col min="1" max="1" width="14.6328125" customWidth="1"/>
    <col min="2" max="2" width="19.6328125" style="8" customWidth="1"/>
    <col min="3" max="3" width="14.08984375" style="8" customWidth="1"/>
    <col min="4" max="4" width="21.7265625" customWidth="1"/>
    <col min="5" max="5" width="12.7265625" customWidth="1"/>
    <col min="6" max="6" width="14.36328125" customWidth="1"/>
    <col min="7" max="7" width="21.7265625" customWidth="1"/>
    <col min="8" max="8" width="12.7265625" customWidth="1"/>
    <col min="9" max="9" width="14.36328125" customWidth="1"/>
  </cols>
  <sheetData>
    <row r="1" spans="1:9" ht="14.5" x14ac:dyDescent="0.4">
      <c r="A1" s="1" t="s">
        <v>0</v>
      </c>
      <c r="B1" s="2" t="s">
        <v>0</v>
      </c>
      <c r="C1" s="2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</row>
    <row r="2" spans="1:9" ht="14.5" x14ac:dyDescent="0.4">
      <c r="A2" s="2" t="s">
        <v>5</v>
      </c>
      <c r="B2" s="3" t="s">
        <v>5</v>
      </c>
      <c r="C2" s="3" t="s">
        <v>5</v>
      </c>
      <c r="D2" s="2" t="s">
        <v>5</v>
      </c>
      <c r="E2" s="2" t="s">
        <v>5</v>
      </c>
      <c r="F2" s="2" t="s">
        <v>5</v>
      </c>
      <c r="G2" s="2" t="s">
        <v>5</v>
      </c>
      <c r="H2" s="2" t="s">
        <v>5</v>
      </c>
      <c r="I2" s="2" t="s">
        <v>5</v>
      </c>
    </row>
    <row r="3" spans="1:9" ht="14.5" x14ac:dyDescent="0.4">
      <c r="A3" s="2" t="s">
        <v>10</v>
      </c>
      <c r="B3" s="3" t="s">
        <v>11</v>
      </c>
      <c r="C3" s="3" t="s">
        <v>12</v>
      </c>
      <c r="D3" s="2" t="s">
        <v>86</v>
      </c>
      <c r="E3" s="2" t="s">
        <v>87</v>
      </c>
      <c r="F3" s="2" t="s">
        <v>102</v>
      </c>
      <c r="G3" s="2" t="s">
        <v>89</v>
      </c>
      <c r="H3" s="2" t="s">
        <v>90</v>
      </c>
      <c r="I3" s="2" t="s">
        <v>103</v>
      </c>
    </row>
    <row r="4" spans="1:9" ht="26.5" x14ac:dyDescent="0.4">
      <c r="A4" s="4" t="s">
        <v>28</v>
      </c>
      <c r="B4" s="5" t="s">
        <v>29</v>
      </c>
      <c r="C4" s="6" t="s">
        <v>30</v>
      </c>
      <c r="D4" s="7" t="s">
        <v>31</v>
      </c>
      <c r="E4" s="7"/>
      <c r="F4" s="7" t="s">
        <v>104</v>
      </c>
      <c r="G4" s="7" t="s">
        <v>31</v>
      </c>
      <c r="H4" s="7"/>
      <c r="I4" s="7" t="s">
        <v>104</v>
      </c>
    </row>
    <row r="5" spans="1:9" x14ac:dyDescent="0.25">
      <c r="A5" s="8">
        <v>2</v>
      </c>
      <c r="B5" s="9">
        <v>0</v>
      </c>
      <c r="C5" s="8">
        <f t="shared" ref="C5:C29" si="0">B31</f>
        <v>400000</v>
      </c>
      <c r="D5" s="8">
        <f>'足球水线|waterline_soccer'!D5</f>
        <v>0</v>
      </c>
      <c r="E5" s="8">
        <f>'足球水线|waterline_soccer'!E5</f>
        <v>50000</v>
      </c>
      <c r="F5" s="8">
        <f>'全服水位控制|waterline1'!O109*10000</f>
        <v>10158</v>
      </c>
      <c r="G5" s="8">
        <f t="shared" ref="G5:G68" si="1">D5</f>
        <v>0</v>
      </c>
      <c r="H5" s="8">
        <f t="shared" ref="H5:H68" si="2">E5</f>
        <v>50000</v>
      </c>
      <c r="I5" s="8">
        <f>'全服水位控制|waterline1'!O109*10000</f>
        <v>10158</v>
      </c>
    </row>
    <row r="6" spans="1:9" x14ac:dyDescent="0.25">
      <c r="A6" s="8">
        <v>2</v>
      </c>
      <c r="B6" s="8">
        <f t="shared" ref="B6:B30" si="3">B5</f>
        <v>0</v>
      </c>
      <c r="C6" s="8">
        <f t="shared" si="0"/>
        <v>400000</v>
      </c>
      <c r="D6" s="8">
        <f>'足球水线|waterline_soccer'!D6</f>
        <v>50000</v>
      </c>
      <c r="E6" s="8">
        <f>'足球水线|waterline_soccer'!E6</f>
        <v>150000</v>
      </c>
      <c r="F6" s="8">
        <f>'全服水位控制|waterline1'!O110*10000</f>
        <v>10184</v>
      </c>
      <c r="G6" s="8">
        <f t="shared" si="1"/>
        <v>50000</v>
      </c>
      <c r="H6" s="8">
        <f t="shared" si="2"/>
        <v>150000</v>
      </c>
      <c r="I6" s="8">
        <f>'全服水位控制|waterline1'!O110*10000</f>
        <v>10184</v>
      </c>
    </row>
    <row r="7" spans="1:9" x14ac:dyDescent="0.25">
      <c r="A7" s="8">
        <v>2</v>
      </c>
      <c r="B7" s="8">
        <f t="shared" si="3"/>
        <v>0</v>
      </c>
      <c r="C7" s="8">
        <f t="shared" si="0"/>
        <v>400000</v>
      </c>
      <c r="D7" s="8">
        <f>'足球水线|waterline_soccer'!D7</f>
        <v>150000</v>
      </c>
      <c r="E7" s="8">
        <f>'足球水线|waterline_soccer'!E7</f>
        <v>250000</v>
      </c>
      <c r="F7" s="8">
        <f>'全服水位控制|waterline1'!O111*10000</f>
        <v>10210.999999999998</v>
      </c>
      <c r="G7" s="8">
        <f t="shared" si="1"/>
        <v>150000</v>
      </c>
      <c r="H7" s="8">
        <f t="shared" si="2"/>
        <v>250000</v>
      </c>
      <c r="I7" s="8">
        <f>'全服水位控制|waterline1'!O111*10000</f>
        <v>10210.999999999998</v>
      </c>
    </row>
    <row r="8" spans="1:9" x14ac:dyDescent="0.25">
      <c r="A8" s="8">
        <v>2</v>
      </c>
      <c r="B8" s="8">
        <f t="shared" si="3"/>
        <v>0</v>
      </c>
      <c r="C8" s="8">
        <f t="shared" si="0"/>
        <v>400000</v>
      </c>
      <c r="D8" s="8">
        <f>'足球水线|waterline_soccer'!D8</f>
        <v>250000</v>
      </c>
      <c r="E8" s="8">
        <f>'足球水线|waterline_soccer'!E8</f>
        <v>350000</v>
      </c>
      <c r="F8" s="8">
        <f>'全服水位控制|waterline1'!O112*10000</f>
        <v>10237</v>
      </c>
      <c r="G8" s="8">
        <f t="shared" si="1"/>
        <v>250000</v>
      </c>
      <c r="H8" s="8">
        <f t="shared" si="2"/>
        <v>350000</v>
      </c>
      <c r="I8" s="8">
        <f>'全服水位控制|waterline1'!O112*10000</f>
        <v>10237</v>
      </c>
    </row>
    <row r="9" spans="1:9" x14ac:dyDescent="0.25">
      <c r="A9" s="8">
        <v>2</v>
      </c>
      <c r="B9" s="8">
        <f t="shared" si="3"/>
        <v>0</v>
      </c>
      <c r="C9" s="8">
        <f t="shared" si="0"/>
        <v>400000</v>
      </c>
      <c r="D9" s="8">
        <f>'足球水线|waterline_soccer'!D9</f>
        <v>350000</v>
      </c>
      <c r="E9" s="8">
        <f>'足球水线|waterline_soccer'!E9</f>
        <v>450000</v>
      </c>
      <c r="F9" s="8">
        <f>'全服水位控制|waterline1'!O113*10000</f>
        <v>10263</v>
      </c>
      <c r="G9" s="8">
        <f t="shared" si="1"/>
        <v>350000</v>
      </c>
      <c r="H9" s="8">
        <f t="shared" si="2"/>
        <v>450000</v>
      </c>
      <c r="I9" s="8">
        <f>'全服水位控制|waterline1'!O113*10000</f>
        <v>10263</v>
      </c>
    </row>
    <row r="10" spans="1:9" x14ac:dyDescent="0.25">
      <c r="A10" s="8">
        <v>2</v>
      </c>
      <c r="B10" s="8">
        <f t="shared" si="3"/>
        <v>0</v>
      </c>
      <c r="C10" s="8">
        <f t="shared" si="0"/>
        <v>400000</v>
      </c>
      <c r="D10" s="8">
        <f>'足球水线|waterline_soccer'!D10</f>
        <v>450000</v>
      </c>
      <c r="E10" s="8">
        <f>'足球水线|waterline_soccer'!E10</f>
        <v>550000</v>
      </c>
      <c r="F10" s="8">
        <f>'全服水位控制|waterline1'!O114*10000</f>
        <v>10289</v>
      </c>
      <c r="G10" s="8">
        <f t="shared" si="1"/>
        <v>450000</v>
      </c>
      <c r="H10" s="8">
        <f t="shared" si="2"/>
        <v>550000</v>
      </c>
      <c r="I10" s="8">
        <f>'全服水位控制|waterline1'!O114*10000</f>
        <v>10289</v>
      </c>
    </row>
    <row r="11" spans="1:9" x14ac:dyDescent="0.25">
      <c r="A11" s="8">
        <v>2</v>
      </c>
      <c r="B11" s="8">
        <f t="shared" si="3"/>
        <v>0</v>
      </c>
      <c r="C11" s="8">
        <f t="shared" si="0"/>
        <v>400000</v>
      </c>
      <c r="D11" s="8">
        <f>'足球水线|waterline_soccer'!D11</f>
        <v>550000</v>
      </c>
      <c r="E11" s="8">
        <f>'足球水线|waterline_soccer'!E11</f>
        <v>650000</v>
      </c>
      <c r="F11" s="8">
        <f>'全服水位控制|waterline1'!O115*10000</f>
        <v>10316</v>
      </c>
      <c r="G11" s="8">
        <f t="shared" si="1"/>
        <v>550000</v>
      </c>
      <c r="H11" s="8">
        <f t="shared" si="2"/>
        <v>650000</v>
      </c>
      <c r="I11" s="8">
        <f>'全服水位控制|waterline1'!O115*10000</f>
        <v>10316</v>
      </c>
    </row>
    <row r="12" spans="1:9" x14ac:dyDescent="0.25">
      <c r="A12" s="8">
        <v>2</v>
      </c>
      <c r="B12" s="8">
        <f t="shared" si="3"/>
        <v>0</v>
      </c>
      <c r="C12" s="8">
        <f t="shared" si="0"/>
        <v>400000</v>
      </c>
      <c r="D12" s="8">
        <f>'足球水线|waterline_soccer'!D12</f>
        <v>650000</v>
      </c>
      <c r="E12" s="8">
        <f>'足球水线|waterline_soccer'!E12</f>
        <v>750000</v>
      </c>
      <c r="F12" s="8">
        <f>'全服水位控制|waterline1'!O116*10000</f>
        <v>10342</v>
      </c>
      <c r="G12" s="8">
        <f t="shared" si="1"/>
        <v>650000</v>
      </c>
      <c r="H12" s="8">
        <f t="shared" si="2"/>
        <v>750000</v>
      </c>
      <c r="I12" s="8">
        <f>'全服水位控制|waterline1'!O116*10000</f>
        <v>10342</v>
      </c>
    </row>
    <row r="13" spans="1:9" x14ac:dyDescent="0.25">
      <c r="A13" s="8">
        <v>2</v>
      </c>
      <c r="B13" s="8">
        <f t="shared" si="3"/>
        <v>0</v>
      </c>
      <c r="C13" s="8">
        <f t="shared" si="0"/>
        <v>400000</v>
      </c>
      <c r="D13" s="8">
        <f>'足球水线|waterline_soccer'!D13</f>
        <v>750000</v>
      </c>
      <c r="E13" s="8">
        <f>'足球水线|waterline_soccer'!E13</f>
        <v>850000</v>
      </c>
      <c r="F13" s="8">
        <f>'全服水位控制|waterline1'!O117*10000</f>
        <v>10368</v>
      </c>
      <c r="G13" s="8">
        <f t="shared" si="1"/>
        <v>750000</v>
      </c>
      <c r="H13" s="8">
        <f t="shared" si="2"/>
        <v>850000</v>
      </c>
      <c r="I13" s="8">
        <f>'全服水位控制|waterline1'!O117*10000</f>
        <v>10368</v>
      </c>
    </row>
    <row r="14" spans="1:9" x14ac:dyDescent="0.25">
      <c r="A14" s="8">
        <v>2</v>
      </c>
      <c r="B14" s="8">
        <f t="shared" si="3"/>
        <v>0</v>
      </c>
      <c r="C14" s="8">
        <f t="shared" si="0"/>
        <v>400000</v>
      </c>
      <c r="D14" s="8">
        <f>'足球水线|waterline_soccer'!D14</f>
        <v>850000</v>
      </c>
      <c r="E14" s="8">
        <f>'足球水线|waterline_soccer'!E14</f>
        <v>950000</v>
      </c>
      <c r="F14" s="8">
        <f>'全服水位控制|waterline1'!O118*10000</f>
        <v>10395</v>
      </c>
      <c r="G14" s="8">
        <f t="shared" si="1"/>
        <v>850000</v>
      </c>
      <c r="H14" s="8">
        <f t="shared" si="2"/>
        <v>950000</v>
      </c>
      <c r="I14" s="8">
        <f>'全服水位控制|waterline1'!O118*10000</f>
        <v>10395</v>
      </c>
    </row>
    <row r="15" spans="1:9" x14ac:dyDescent="0.25">
      <c r="A15" s="8">
        <v>2</v>
      </c>
      <c r="B15" s="8">
        <f t="shared" si="3"/>
        <v>0</v>
      </c>
      <c r="C15" s="8">
        <f t="shared" si="0"/>
        <v>400000</v>
      </c>
      <c r="D15" s="8">
        <f>'足球水线|waterline_soccer'!D15</f>
        <v>950000</v>
      </c>
      <c r="E15" s="8">
        <f>'足球水线|waterline_soccer'!E15</f>
        <v>1050000</v>
      </c>
      <c r="F15" s="8">
        <f>'全服水位控制|waterline1'!O119*10000</f>
        <v>10421</v>
      </c>
      <c r="G15" s="8">
        <f t="shared" si="1"/>
        <v>950000</v>
      </c>
      <c r="H15" s="8">
        <f t="shared" si="2"/>
        <v>1050000</v>
      </c>
      <c r="I15" s="8">
        <f>'全服水位控制|waterline1'!O119*10000</f>
        <v>10421</v>
      </c>
    </row>
    <row r="16" spans="1:9" x14ac:dyDescent="0.25">
      <c r="A16" s="8">
        <v>2</v>
      </c>
      <c r="B16" s="8">
        <f t="shared" si="3"/>
        <v>0</v>
      </c>
      <c r="C16" s="8">
        <f t="shared" si="0"/>
        <v>400000</v>
      </c>
      <c r="D16" s="8">
        <f>'足球水线|waterline_soccer'!D16</f>
        <v>1050000</v>
      </c>
      <c r="E16" s="8">
        <f>'足球水线|waterline_soccer'!E16</f>
        <v>1150000</v>
      </c>
      <c r="F16" s="8">
        <f>'全服水位控制|waterline1'!O120*10000</f>
        <v>10447</v>
      </c>
      <c r="G16" s="8">
        <f t="shared" si="1"/>
        <v>1050000</v>
      </c>
      <c r="H16" s="8">
        <f t="shared" si="2"/>
        <v>1150000</v>
      </c>
      <c r="I16" s="8">
        <f>'全服水位控制|waterline1'!O120*10000</f>
        <v>10447</v>
      </c>
    </row>
    <row r="17" spans="1:9" x14ac:dyDescent="0.25">
      <c r="A17" s="8">
        <v>2</v>
      </c>
      <c r="B17" s="8">
        <f t="shared" si="3"/>
        <v>0</v>
      </c>
      <c r="C17" s="8">
        <f t="shared" si="0"/>
        <v>400000</v>
      </c>
      <c r="D17" s="8">
        <f>'足球水线|waterline_soccer'!D17</f>
        <v>1150000</v>
      </c>
      <c r="E17" s="8">
        <f>'足球水线|waterline_soccer'!E17</f>
        <v>1250000</v>
      </c>
      <c r="F17" s="8">
        <f>'全服水位控制|waterline1'!O121*10000</f>
        <v>10474.000000000002</v>
      </c>
      <c r="G17" s="8">
        <f t="shared" si="1"/>
        <v>1150000</v>
      </c>
      <c r="H17" s="8">
        <f t="shared" si="2"/>
        <v>1250000</v>
      </c>
      <c r="I17" s="8">
        <f>'全服水位控制|waterline1'!O121*10000</f>
        <v>10474.000000000002</v>
      </c>
    </row>
    <row r="18" spans="1:9" x14ac:dyDescent="0.25">
      <c r="A18" s="8">
        <v>2</v>
      </c>
      <c r="B18" s="8">
        <f t="shared" si="3"/>
        <v>0</v>
      </c>
      <c r="C18" s="8">
        <f t="shared" si="0"/>
        <v>400000</v>
      </c>
      <c r="D18" s="8">
        <f>'足球水线|waterline_soccer'!D18</f>
        <v>1250000</v>
      </c>
      <c r="E18" s="8">
        <f>'足球水线|waterline_soccer'!E18</f>
        <v>1350000</v>
      </c>
      <c r="F18" s="8">
        <f>'全服水位控制|waterline1'!O122*10000</f>
        <v>10500</v>
      </c>
      <c r="G18" s="8">
        <f t="shared" si="1"/>
        <v>1250000</v>
      </c>
      <c r="H18" s="8">
        <f t="shared" si="2"/>
        <v>1350000</v>
      </c>
      <c r="I18" s="8">
        <f>'全服水位控制|waterline1'!O122*10000</f>
        <v>10500</v>
      </c>
    </row>
    <row r="19" spans="1:9" x14ac:dyDescent="0.25">
      <c r="A19" s="8">
        <v>2</v>
      </c>
      <c r="B19" s="8">
        <f t="shared" si="3"/>
        <v>0</v>
      </c>
      <c r="C19" s="8">
        <f t="shared" si="0"/>
        <v>400000</v>
      </c>
      <c r="D19" s="8">
        <f>'足球水线|waterline_soccer'!D19</f>
        <v>1350000</v>
      </c>
      <c r="E19" s="8">
        <f>'足球水线|waterline_soccer'!E19</f>
        <v>1450000</v>
      </c>
      <c r="F19" s="8">
        <f>'全服水位控制|waterline1'!O123*10000</f>
        <v>10526</v>
      </c>
      <c r="G19" s="8">
        <f t="shared" si="1"/>
        <v>1350000</v>
      </c>
      <c r="H19" s="8">
        <f t="shared" si="2"/>
        <v>1450000</v>
      </c>
      <c r="I19" s="8">
        <f>'全服水位控制|waterline1'!O123*10000</f>
        <v>10526</v>
      </c>
    </row>
    <row r="20" spans="1:9" x14ac:dyDescent="0.25">
      <c r="A20" s="8">
        <v>2</v>
      </c>
      <c r="B20" s="8">
        <f t="shared" si="3"/>
        <v>0</v>
      </c>
      <c r="C20" s="8">
        <f t="shared" si="0"/>
        <v>400000</v>
      </c>
      <c r="D20" s="8">
        <f>'足球水线|waterline_soccer'!D20</f>
        <v>1450000</v>
      </c>
      <c r="E20" s="8">
        <f>'足球水线|waterline_soccer'!E20</f>
        <v>1550000</v>
      </c>
      <c r="F20" s="8">
        <f>'全服水位控制|waterline1'!O124*10000</f>
        <v>10552.999999999998</v>
      </c>
      <c r="G20" s="8">
        <f t="shared" si="1"/>
        <v>1450000</v>
      </c>
      <c r="H20" s="8">
        <f t="shared" si="2"/>
        <v>1550000</v>
      </c>
      <c r="I20" s="8">
        <f>'全服水位控制|waterline1'!O124*10000</f>
        <v>10552.999999999998</v>
      </c>
    </row>
    <row r="21" spans="1:9" x14ac:dyDescent="0.25">
      <c r="A21" s="8">
        <v>2</v>
      </c>
      <c r="B21" s="8">
        <f t="shared" si="3"/>
        <v>0</v>
      </c>
      <c r="C21" s="8">
        <f t="shared" si="0"/>
        <v>400000</v>
      </c>
      <c r="D21" s="8">
        <f>'足球水线|waterline_soccer'!D21</f>
        <v>1550000</v>
      </c>
      <c r="E21" s="8">
        <f>'足球水线|waterline_soccer'!E21</f>
        <v>1650000</v>
      </c>
      <c r="F21" s="8">
        <f>'全服水位控制|waterline1'!O125*10000</f>
        <v>10579</v>
      </c>
      <c r="G21" s="8">
        <f t="shared" si="1"/>
        <v>1550000</v>
      </c>
      <c r="H21" s="8">
        <f t="shared" si="2"/>
        <v>1650000</v>
      </c>
      <c r="I21" s="8">
        <f>'全服水位控制|waterline1'!O125*10000</f>
        <v>10579</v>
      </c>
    </row>
    <row r="22" spans="1:9" x14ac:dyDescent="0.25">
      <c r="A22" s="8">
        <v>2</v>
      </c>
      <c r="B22" s="8">
        <f t="shared" si="3"/>
        <v>0</v>
      </c>
      <c r="C22" s="8">
        <f t="shared" si="0"/>
        <v>400000</v>
      </c>
      <c r="D22" s="8">
        <f>'足球水线|waterline_soccer'!D22</f>
        <v>1650000</v>
      </c>
      <c r="E22" s="8">
        <f>'足球水线|waterline_soccer'!E22</f>
        <v>1750000</v>
      </c>
      <c r="F22" s="8">
        <f>'全服水位控制|waterline1'!O126*10000</f>
        <v>10605</v>
      </c>
      <c r="G22" s="8">
        <f t="shared" si="1"/>
        <v>1650000</v>
      </c>
      <c r="H22" s="8">
        <f t="shared" si="2"/>
        <v>1750000</v>
      </c>
      <c r="I22" s="8">
        <f>'全服水位控制|waterline1'!O126*10000</f>
        <v>10605</v>
      </c>
    </row>
    <row r="23" spans="1:9" x14ac:dyDescent="0.25">
      <c r="A23" s="8">
        <v>2</v>
      </c>
      <c r="B23" s="8">
        <f t="shared" si="3"/>
        <v>0</v>
      </c>
      <c r="C23" s="8">
        <f t="shared" si="0"/>
        <v>400000</v>
      </c>
      <c r="D23" s="8">
        <f>'足球水线|waterline_soccer'!D23</f>
        <v>1750000</v>
      </c>
      <c r="E23" s="8">
        <f>'足球水线|waterline_soccer'!E23</f>
        <v>1850000</v>
      </c>
      <c r="F23" s="8">
        <f>'全服水位控制|waterline1'!O127*10000</f>
        <v>10632</v>
      </c>
      <c r="G23" s="8">
        <f t="shared" si="1"/>
        <v>1750000</v>
      </c>
      <c r="H23" s="8">
        <f t="shared" si="2"/>
        <v>1850000</v>
      </c>
      <c r="I23" s="8">
        <f>'全服水位控制|waterline1'!O127*10000</f>
        <v>10632</v>
      </c>
    </row>
    <row r="24" spans="1:9" x14ac:dyDescent="0.25">
      <c r="A24" s="8">
        <v>2</v>
      </c>
      <c r="B24" s="8">
        <f t="shared" si="3"/>
        <v>0</v>
      </c>
      <c r="C24" s="8">
        <f t="shared" si="0"/>
        <v>400000</v>
      </c>
      <c r="D24" s="8">
        <f>'足球水线|waterline_soccer'!D24</f>
        <v>1850000</v>
      </c>
      <c r="E24" s="8">
        <f>'足球水线|waterline_soccer'!E24</f>
        <v>1950000</v>
      </c>
      <c r="F24" s="8">
        <f>'全服水位控制|waterline1'!O128*10000</f>
        <v>10658</v>
      </c>
      <c r="G24" s="8">
        <f t="shared" si="1"/>
        <v>1850000</v>
      </c>
      <c r="H24" s="8">
        <f t="shared" si="2"/>
        <v>1950000</v>
      </c>
      <c r="I24" s="8">
        <f>'全服水位控制|waterline1'!O128*10000</f>
        <v>10658</v>
      </c>
    </row>
    <row r="25" spans="1:9" x14ac:dyDescent="0.25">
      <c r="A25" s="8">
        <v>2</v>
      </c>
      <c r="B25" s="8">
        <f t="shared" si="3"/>
        <v>0</v>
      </c>
      <c r="C25" s="8">
        <f t="shared" si="0"/>
        <v>400000</v>
      </c>
      <c r="D25" s="8">
        <f>'足球水线|waterline_soccer'!D25</f>
        <v>1950000</v>
      </c>
      <c r="E25" s="8">
        <f>'足球水线|waterline_soccer'!E25</f>
        <v>2050000</v>
      </c>
      <c r="F25" s="8">
        <f>'全服水位控制|waterline1'!O129*10000</f>
        <v>10684</v>
      </c>
      <c r="G25" s="8">
        <f t="shared" si="1"/>
        <v>1950000</v>
      </c>
      <c r="H25" s="8">
        <f t="shared" si="2"/>
        <v>2050000</v>
      </c>
      <c r="I25" s="8">
        <f>'全服水位控制|waterline1'!O129*10000</f>
        <v>10684</v>
      </c>
    </row>
    <row r="26" spans="1:9" x14ac:dyDescent="0.25">
      <c r="A26" s="8">
        <v>2</v>
      </c>
      <c r="B26" s="8">
        <f t="shared" si="3"/>
        <v>0</v>
      </c>
      <c r="C26" s="8">
        <f t="shared" si="0"/>
        <v>400000</v>
      </c>
      <c r="D26" s="8">
        <f>'足球水线|waterline_soccer'!D26</f>
        <v>2050000</v>
      </c>
      <c r="E26" s="8">
        <f>'足球水线|waterline_soccer'!E26</f>
        <v>2150000</v>
      </c>
      <c r="F26" s="8">
        <f>'全服水位控制|waterline1'!O130*10000</f>
        <v>10711</v>
      </c>
      <c r="G26" s="8">
        <f t="shared" si="1"/>
        <v>2050000</v>
      </c>
      <c r="H26" s="8">
        <f t="shared" si="2"/>
        <v>2150000</v>
      </c>
      <c r="I26" s="8">
        <f>'全服水位控制|waterline1'!O130*10000</f>
        <v>10711</v>
      </c>
    </row>
    <row r="27" spans="1:9" x14ac:dyDescent="0.25">
      <c r="A27" s="8">
        <v>2</v>
      </c>
      <c r="B27" s="8">
        <f t="shared" si="3"/>
        <v>0</v>
      </c>
      <c r="C27" s="8">
        <f t="shared" si="0"/>
        <v>400000</v>
      </c>
      <c r="D27" s="8">
        <f>'足球水线|waterline_soccer'!D27</f>
        <v>2150000</v>
      </c>
      <c r="E27" s="8">
        <f>'足球水线|waterline_soccer'!E27</f>
        <v>2250000</v>
      </c>
      <c r="F27" s="8">
        <f>'全服水位控制|waterline1'!O131*10000</f>
        <v>10737.000000000002</v>
      </c>
      <c r="G27" s="8">
        <f t="shared" si="1"/>
        <v>2150000</v>
      </c>
      <c r="H27" s="8">
        <f t="shared" si="2"/>
        <v>2250000</v>
      </c>
      <c r="I27" s="8">
        <f>'全服水位控制|waterline1'!O131*10000</f>
        <v>10737.000000000002</v>
      </c>
    </row>
    <row r="28" spans="1:9" x14ac:dyDescent="0.25">
      <c r="A28" s="8">
        <v>2</v>
      </c>
      <c r="B28" s="8">
        <f t="shared" si="3"/>
        <v>0</v>
      </c>
      <c r="C28" s="8">
        <f t="shared" si="0"/>
        <v>400000</v>
      </c>
      <c r="D28" s="8">
        <f>'足球水线|waterline_soccer'!D28</f>
        <v>2250000</v>
      </c>
      <c r="E28" s="8">
        <f>'足球水线|waterline_soccer'!E28</f>
        <v>2350000</v>
      </c>
      <c r="F28" s="8">
        <f>'全服水位控制|waterline1'!O132*10000</f>
        <v>10763</v>
      </c>
      <c r="G28" s="8">
        <f t="shared" si="1"/>
        <v>2250000</v>
      </c>
      <c r="H28" s="8">
        <f t="shared" si="2"/>
        <v>2350000</v>
      </c>
      <c r="I28" s="8">
        <f>'全服水位控制|waterline1'!O132*10000</f>
        <v>10763</v>
      </c>
    </row>
    <row r="29" spans="1:9" x14ac:dyDescent="0.25">
      <c r="A29" s="8">
        <v>2</v>
      </c>
      <c r="B29" s="8">
        <f t="shared" si="3"/>
        <v>0</v>
      </c>
      <c r="C29" s="8">
        <f t="shared" si="0"/>
        <v>400000</v>
      </c>
      <c r="D29" s="8">
        <f>'足球水线|waterline_soccer'!D29</f>
        <v>2350000</v>
      </c>
      <c r="E29" s="8">
        <f>'足球水线|waterline_soccer'!E29</f>
        <v>2450000</v>
      </c>
      <c r="F29" s="8">
        <f>'全服水位控制|waterline1'!O133*10000</f>
        <v>10789</v>
      </c>
      <c r="G29" s="8">
        <f t="shared" si="1"/>
        <v>2350000</v>
      </c>
      <c r="H29" s="8">
        <f t="shared" si="2"/>
        <v>2450000</v>
      </c>
      <c r="I29" s="8">
        <f>'全服水位控制|waterline1'!O133*10000</f>
        <v>10789</v>
      </c>
    </row>
    <row r="30" spans="1:9" x14ac:dyDescent="0.25">
      <c r="A30" s="8">
        <v>2</v>
      </c>
      <c r="B30" s="9">
        <f t="shared" si="3"/>
        <v>0</v>
      </c>
      <c r="C30" s="9">
        <f t="shared" ref="C30:C93" si="4">B56</f>
        <v>400000</v>
      </c>
      <c r="D30" s="8">
        <f>'足球水线|waterline_soccer'!D30</f>
        <v>2450000</v>
      </c>
      <c r="E30" s="8">
        <f>'足球水线|waterline_soccer'!E30</f>
        <v>0</v>
      </c>
      <c r="F30" s="8">
        <f>'全服水位控制|waterline1'!O134*10000</f>
        <v>10815.999999999998</v>
      </c>
      <c r="G30" s="8">
        <f t="shared" si="1"/>
        <v>2450000</v>
      </c>
      <c r="H30" s="8">
        <f t="shared" si="2"/>
        <v>0</v>
      </c>
      <c r="I30" s="8">
        <f>'全服水位控制|waterline1'!O134*10000</f>
        <v>10815.999999999998</v>
      </c>
    </row>
    <row r="31" spans="1:9" x14ac:dyDescent="0.25">
      <c r="A31" s="8">
        <v>2</v>
      </c>
      <c r="B31" s="9">
        <v>400000</v>
      </c>
      <c r="C31" s="8">
        <f t="shared" si="4"/>
        <v>800000</v>
      </c>
      <c r="D31" s="8">
        <f t="shared" ref="D31:D94" si="5">D5</f>
        <v>0</v>
      </c>
      <c r="E31" s="8">
        <f t="shared" ref="E31:E94" si="6">E5</f>
        <v>50000</v>
      </c>
      <c r="F31" s="8">
        <f>'全服水位控制|waterline1'!O135*10000</f>
        <v>10658</v>
      </c>
      <c r="G31" s="8">
        <f t="shared" si="1"/>
        <v>0</v>
      </c>
      <c r="H31" s="8">
        <f t="shared" si="2"/>
        <v>50000</v>
      </c>
      <c r="I31" s="8">
        <f>'全服水位控制|waterline1'!O135*10000</f>
        <v>10658</v>
      </c>
    </row>
    <row r="32" spans="1:9" x14ac:dyDescent="0.25">
      <c r="A32" s="8">
        <v>2</v>
      </c>
      <c r="B32" s="8">
        <f t="shared" ref="B32:B56" si="7">B31</f>
        <v>400000</v>
      </c>
      <c r="C32" s="8">
        <f t="shared" si="4"/>
        <v>800000</v>
      </c>
      <c r="D32" s="8">
        <f t="shared" si="5"/>
        <v>50000</v>
      </c>
      <c r="E32" s="8">
        <f t="shared" si="6"/>
        <v>150000</v>
      </c>
      <c r="F32" s="8">
        <f>'全服水位控制|waterline1'!O136*10000</f>
        <v>10684</v>
      </c>
      <c r="G32" s="8">
        <f t="shared" si="1"/>
        <v>50000</v>
      </c>
      <c r="H32" s="8">
        <f t="shared" si="2"/>
        <v>150000</v>
      </c>
      <c r="I32" s="8">
        <f>'全服水位控制|waterline1'!O136*10000</f>
        <v>10684</v>
      </c>
    </row>
    <row r="33" spans="1:9" x14ac:dyDescent="0.25">
      <c r="A33" s="8">
        <v>2</v>
      </c>
      <c r="B33" s="8">
        <f t="shared" si="7"/>
        <v>400000</v>
      </c>
      <c r="C33" s="8">
        <f t="shared" si="4"/>
        <v>800000</v>
      </c>
      <c r="D33" s="8">
        <f t="shared" si="5"/>
        <v>150000</v>
      </c>
      <c r="E33" s="8">
        <f t="shared" si="6"/>
        <v>250000</v>
      </c>
      <c r="F33" s="8">
        <f>'全服水位控制|waterline1'!O137*10000</f>
        <v>10711</v>
      </c>
      <c r="G33" s="8">
        <f t="shared" si="1"/>
        <v>150000</v>
      </c>
      <c r="H33" s="8">
        <f t="shared" si="2"/>
        <v>250000</v>
      </c>
      <c r="I33" s="8">
        <f>'全服水位控制|waterline1'!O137*10000</f>
        <v>10711</v>
      </c>
    </row>
    <row r="34" spans="1:9" x14ac:dyDescent="0.25">
      <c r="A34" s="8">
        <v>2</v>
      </c>
      <c r="B34" s="8">
        <f t="shared" si="7"/>
        <v>400000</v>
      </c>
      <c r="C34" s="8">
        <f t="shared" si="4"/>
        <v>800000</v>
      </c>
      <c r="D34" s="8">
        <f t="shared" si="5"/>
        <v>250000</v>
      </c>
      <c r="E34" s="8">
        <f t="shared" si="6"/>
        <v>350000</v>
      </c>
      <c r="F34" s="8">
        <f>'全服水位控制|waterline1'!O138*10000</f>
        <v>10737.000000000002</v>
      </c>
      <c r="G34" s="8">
        <f t="shared" si="1"/>
        <v>250000</v>
      </c>
      <c r="H34" s="8">
        <f t="shared" si="2"/>
        <v>350000</v>
      </c>
      <c r="I34" s="8">
        <f>'全服水位控制|waterline1'!O138*10000</f>
        <v>10737.000000000002</v>
      </c>
    </row>
    <row r="35" spans="1:9" x14ac:dyDescent="0.25">
      <c r="A35" s="8">
        <v>2</v>
      </c>
      <c r="B35" s="8">
        <f t="shared" si="7"/>
        <v>400000</v>
      </c>
      <c r="C35" s="8">
        <f t="shared" si="4"/>
        <v>800000</v>
      </c>
      <c r="D35" s="8">
        <f t="shared" si="5"/>
        <v>350000</v>
      </c>
      <c r="E35" s="8">
        <f t="shared" si="6"/>
        <v>450000</v>
      </c>
      <c r="F35" s="8">
        <f>'全服水位控制|waterline1'!O139*10000</f>
        <v>10763</v>
      </c>
      <c r="G35" s="8">
        <f t="shared" si="1"/>
        <v>350000</v>
      </c>
      <c r="H35" s="8">
        <f t="shared" si="2"/>
        <v>450000</v>
      </c>
      <c r="I35" s="8">
        <f>'全服水位控制|waterline1'!O139*10000</f>
        <v>10763</v>
      </c>
    </row>
    <row r="36" spans="1:9" x14ac:dyDescent="0.25">
      <c r="A36" s="8">
        <v>2</v>
      </c>
      <c r="B36" s="8">
        <f t="shared" si="7"/>
        <v>400000</v>
      </c>
      <c r="C36" s="8">
        <f t="shared" si="4"/>
        <v>800000</v>
      </c>
      <c r="D36" s="8">
        <f t="shared" si="5"/>
        <v>450000</v>
      </c>
      <c r="E36" s="8">
        <f t="shared" si="6"/>
        <v>550000</v>
      </c>
      <c r="F36" s="8">
        <f>'全服水位控制|waterline1'!O140*10000</f>
        <v>10789</v>
      </c>
      <c r="G36" s="8">
        <f t="shared" si="1"/>
        <v>450000</v>
      </c>
      <c r="H36" s="8">
        <f t="shared" si="2"/>
        <v>550000</v>
      </c>
      <c r="I36" s="8">
        <f>'全服水位控制|waterline1'!O140*10000</f>
        <v>10789</v>
      </c>
    </row>
    <row r="37" spans="1:9" x14ac:dyDescent="0.25">
      <c r="A37" s="8">
        <v>2</v>
      </c>
      <c r="B37" s="8">
        <f t="shared" si="7"/>
        <v>400000</v>
      </c>
      <c r="C37" s="8">
        <f t="shared" si="4"/>
        <v>800000</v>
      </c>
      <c r="D37" s="8">
        <f t="shared" si="5"/>
        <v>550000</v>
      </c>
      <c r="E37" s="8">
        <f t="shared" si="6"/>
        <v>650000</v>
      </c>
      <c r="F37" s="8">
        <f>'全服水位控制|waterline1'!O141*10000</f>
        <v>10815.999999999998</v>
      </c>
      <c r="G37" s="8">
        <f t="shared" si="1"/>
        <v>550000</v>
      </c>
      <c r="H37" s="8">
        <f t="shared" si="2"/>
        <v>650000</v>
      </c>
      <c r="I37" s="8">
        <f>'全服水位控制|waterline1'!O141*10000</f>
        <v>10815.999999999998</v>
      </c>
    </row>
    <row r="38" spans="1:9" x14ac:dyDescent="0.25">
      <c r="A38" s="8">
        <v>2</v>
      </c>
      <c r="B38" s="8">
        <f t="shared" si="7"/>
        <v>400000</v>
      </c>
      <c r="C38" s="8">
        <f t="shared" si="4"/>
        <v>800000</v>
      </c>
      <c r="D38" s="8">
        <f t="shared" si="5"/>
        <v>650000</v>
      </c>
      <c r="E38" s="8">
        <f t="shared" si="6"/>
        <v>750000</v>
      </c>
      <c r="F38" s="8">
        <f>'全服水位控制|waterline1'!O142*10000</f>
        <v>10842</v>
      </c>
      <c r="G38" s="8">
        <f t="shared" si="1"/>
        <v>650000</v>
      </c>
      <c r="H38" s="8">
        <f t="shared" si="2"/>
        <v>750000</v>
      </c>
      <c r="I38" s="8">
        <f>'全服水位控制|waterline1'!O142*10000</f>
        <v>10842</v>
      </c>
    </row>
    <row r="39" spans="1:9" x14ac:dyDescent="0.25">
      <c r="A39" s="8">
        <v>2</v>
      </c>
      <c r="B39" s="8">
        <f t="shared" si="7"/>
        <v>400000</v>
      </c>
      <c r="C39" s="8">
        <f t="shared" si="4"/>
        <v>800000</v>
      </c>
      <c r="D39" s="8">
        <f t="shared" si="5"/>
        <v>750000</v>
      </c>
      <c r="E39" s="8">
        <f t="shared" si="6"/>
        <v>850000</v>
      </c>
      <c r="F39" s="8">
        <f>'全服水位控制|waterline1'!O143*10000</f>
        <v>10868</v>
      </c>
      <c r="G39" s="8">
        <f t="shared" si="1"/>
        <v>750000</v>
      </c>
      <c r="H39" s="8">
        <f t="shared" si="2"/>
        <v>850000</v>
      </c>
      <c r="I39" s="8">
        <f>'全服水位控制|waterline1'!O143*10000</f>
        <v>10868</v>
      </c>
    </row>
    <row r="40" spans="1:9" x14ac:dyDescent="0.25">
      <c r="A40" s="8">
        <v>2</v>
      </c>
      <c r="B40" s="8">
        <f t="shared" si="7"/>
        <v>400000</v>
      </c>
      <c r="C40" s="8">
        <f t="shared" si="4"/>
        <v>800000</v>
      </c>
      <c r="D40" s="8">
        <f t="shared" si="5"/>
        <v>850000</v>
      </c>
      <c r="E40" s="8">
        <f t="shared" si="6"/>
        <v>950000</v>
      </c>
      <c r="F40" s="8">
        <f>'全服水位控制|waterline1'!O144*10000</f>
        <v>10895</v>
      </c>
      <c r="G40" s="8">
        <f t="shared" si="1"/>
        <v>850000</v>
      </c>
      <c r="H40" s="8">
        <f t="shared" si="2"/>
        <v>950000</v>
      </c>
      <c r="I40" s="8">
        <f>'全服水位控制|waterline1'!O144*10000</f>
        <v>10895</v>
      </c>
    </row>
    <row r="41" spans="1:9" x14ac:dyDescent="0.25">
      <c r="A41" s="8">
        <v>2</v>
      </c>
      <c r="B41" s="8">
        <f t="shared" si="7"/>
        <v>400000</v>
      </c>
      <c r="C41" s="8">
        <f t="shared" si="4"/>
        <v>800000</v>
      </c>
      <c r="D41" s="8">
        <f t="shared" si="5"/>
        <v>950000</v>
      </c>
      <c r="E41" s="8">
        <f t="shared" si="6"/>
        <v>1050000</v>
      </c>
      <c r="F41" s="8">
        <f>'全服水位控制|waterline1'!O145*10000</f>
        <v>10921</v>
      </c>
      <c r="G41" s="8">
        <f t="shared" si="1"/>
        <v>950000</v>
      </c>
      <c r="H41" s="8">
        <f t="shared" si="2"/>
        <v>1050000</v>
      </c>
      <c r="I41" s="8">
        <f>'全服水位控制|waterline1'!O145*10000</f>
        <v>10921</v>
      </c>
    </row>
    <row r="42" spans="1:9" x14ac:dyDescent="0.25">
      <c r="A42" s="8">
        <v>2</v>
      </c>
      <c r="B42" s="8">
        <f t="shared" si="7"/>
        <v>400000</v>
      </c>
      <c r="C42" s="8">
        <f t="shared" si="4"/>
        <v>800000</v>
      </c>
      <c r="D42" s="8">
        <f t="shared" si="5"/>
        <v>1050000</v>
      </c>
      <c r="E42" s="8">
        <f t="shared" si="6"/>
        <v>1150000</v>
      </c>
      <c r="F42" s="8">
        <f>'全服水位控制|waterline1'!O146*10000</f>
        <v>10947</v>
      </c>
      <c r="G42" s="8">
        <f t="shared" si="1"/>
        <v>1050000</v>
      </c>
      <c r="H42" s="8">
        <f t="shared" si="2"/>
        <v>1150000</v>
      </c>
      <c r="I42" s="8">
        <f>'全服水位控制|waterline1'!O146*10000</f>
        <v>10947</v>
      </c>
    </row>
    <row r="43" spans="1:9" x14ac:dyDescent="0.25">
      <c r="A43" s="8">
        <v>2</v>
      </c>
      <c r="B43" s="8">
        <f t="shared" si="7"/>
        <v>400000</v>
      </c>
      <c r="C43" s="8">
        <f t="shared" si="4"/>
        <v>800000</v>
      </c>
      <c r="D43" s="8">
        <f t="shared" si="5"/>
        <v>1150000</v>
      </c>
      <c r="E43" s="8">
        <f t="shared" si="6"/>
        <v>1250000</v>
      </c>
      <c r="F43" s="8">
        <f>'全服水位控制|waterline1'!O147*10000</f>
        <v>10974</v>
      </c>
      <c r="G43" s="8">
        <f t="shared" si="1"/>
        <v>1150000</v>
      </c>
      <c r="H43" s="8">
        <f t="shared" si="2"/>
        <v>1250000</v>
      </c>
      <c r="I43" s="8">
        <f>'全服水位控制|waterline1'!O147*10000</f>
        <v>10974</v>
      </c>
    </row>
    <row r="44" spans="1:9" x14ac:dyDescent="0.25">
      <c r="A44" s="8">
        <v>2</v>
      </c>
      <c r="B44" s="8">
        <f t="shared" si="7"/>
        <v>400000</v>
      </c>
      <c r="C44" s="8">
        <f t="shared" si="4"/>
        <v>800000</v>
      </c>
      <c r="D44" s="8">
        <f t="shared" si="5"/>
        <v>1250000</v>
      </c>
      <c r="E44" s="8">
        <f t="shared" si="6"/>
        <v>1350000</v>
      </c>
      <c r="F44" s="8">
        <f>'全服水位控制|waterline1'!O148*10000</f>
        <v>11000</v>
      </c>
      <c r="G44" s="8">
        <f t="shared" si="1"/>
        <v>1250000</v>
      </c>
      <c r="H44" s="8">
        <f t="shared" si="2"/>
        <v>1350000</v>
      </c>
      <c r="I44" s="8">
        <f>'全服水位控制|waterline1'!O148*10000</f>
        <v>11000</v>
      </c>
    </row>
    <row r="45" spans="1:9" x14ac:dyDescent="0.25">
      <c r="A45" s="8">
        <v>2</v>
      </c>
      <c r="B45" s="8">
        <f t="shared" si="7"/>
        <v>400000</v>
      </c>
      <c r="C45" s="8">
        <f t="shared" si="4"/>
        <v>800000</v>
      </c>
      <c r="D45" s="8">
        <f t="shared" si="5"/>
        <v>1350000</v>
      </c>
      <c r="E45" s="8">
        <f t="shared" si="6"/>
        <v>1450000</v>
      </c>
      <c r="F45" s="8">
        <f>'全服水位控制|waterline1'!O149*10000</f>
        <v>11026</v>
      </c>
      <c r="G45" s="8">
        <f t="shared" si="1"/>
        <v>1350000</v>
      </c>
      <c r="H45" s="8">
        <f t="shared" si="2"/>
        <v>1450000</v>
      </c>
      <c r="I45" s="8">
        <f>'全服水位控制|waterline1'!O149*10000</f>
        <v>11026</v>
      </c>
    </row>
    <row r="46" spans="1:9" x14ac:dyDescent="0.25">
      <c r="A46" s="8">
        <v>2</v>
      </c>
      <c r="B46" s="8">
        <f t="shared" si="7"/>
        <v>400000</v>
      </c>
      <c r="C46" s="8">
        <f t="shared" si="4"/>
        <v>800000</v>
      </c>
      <c r="D46" s="8">
        <f t="shared" si="5"/>
        <v>1450000</v>
      </c>
      <c r="E46" s="8">
        <f t="shared" si="6"/>
        <v>1550000</v>
      </c>
      <c r="F46" s="8">
        <f>'全服水位控制|waterline1'!O150*10000</f>
        <v>11053</v>
      </c>
      <c r="G46" s="8">
        <f t="shared" si="1"/>
        <v>1450000</v>
      </c>
      <c r="H46" s="8">
        <f t="shared" si="2"/>
        <v>1550000</v>
      </c>
      <c r="I46" s="8">
        <f>'全服水位控制|waterline1'!O150*10000</f>
        <v>11053</v>
      </c>
    </row>
    <row r="47" spans="1:9" x14ac:dyDescent="0.25">
      <c r="A47" s="8">
        <v>2</v>
      </c>
      <c r="B47" s="8">
        <f t="shared" si="7"/>
        <v>400000</v>
      </c>
      <c r="C47" s="8">
        <f t="shared" si="4"/>
        <v>800000</v>
      </c>
      <c r="D47" s="8">
        <f t="shared" si="5"/>
        <v>1550000</v>
      </c>
      <c r="E47" s="8">
        <f t="shared" si="6"/>
        <v>1650000</v>
      </c>
      <c r="F47" s="8">
        <f>'全服水位控制|waterline1'!O151*10000</f>
        <v>11079.000000000002</v>
      </c>
      <c r="G47" s="8">
        <f t="shared" si="1"/>
        <v>1550000</v>
      </c>
      <c r="H47" s="8">
        <f t="shared" si="2"/>
        <v>1650000</v>
      </c>
      <c r="I47" s="8">
        <f>'全服水位控制|waterline1'!O151*10000</f>
        <v>11079.000000000002</v>
      </c>
    </row>
    <row r="48" spans="1:9" x14ac:dyDescent="0.25">
      <c r="A48" s="8">
        <v>2</v>
      </c>
      <c r="B48" s="8">
        <f t="shared" si="7"/>
        <v>400000</v>
      </c>
      <c r="C48" s="8">
        <f t="shared" si="4"/>
        <v>800000</v>
      </c>
      <c r="D48" s="8">
        <f t="shared" si="5"/>
        <v>1650000</v>
      </c>
      <c r="E48" s="8">
        <f t="shared" si="6"/>
        <v>1750000</v>
      </c>
      <c r="F48" s="8">
        <f>'全服水位控制|waterline1'!O152*10000</f>
        <v>11105</v>
      </c>
      <c r="G48" s="8">
        <f t="shared" si="1"/>
        <v>1650000</v>
      </c>
      <c r="H48" s="8">
        <f t="shared" si="2"/>
        <v>1750000</v>
      </c>
      <c r="I48" s="8">
        <f>'全服水位控制|waterline1'!O152*10000</f>
        <v>11105</v>
      </c>
    </row>
    <row r="49" spans="1:9" x14ac:dyDescent="0.25">
      <c r="A49" s="8">
        <v>2</v>
      </c>
      <c r="B49" s="8">
        <f t="shared" si="7"/>
        <v>400000</v>
      </c>
      <c r="C49" s="8">
        <f t="shared" si="4"/>
        <v>800000</v>
      </c>
      <c r="D49" s="8">
        <f t="shared" si="5"/>
        <v>1750000</v>
      </c>
      <c r="E49" s="8">
        <f t="shared" si="6"/>
        <v>1850000</v>
      </c>
      <c r="F49" s="8">
        <f>'全服水位控制|waterline1'!O153*10000</f>
        <v>11132</v>
      </c>
      <c r="G49" s="8">
        <f t="shared" si="1"/>
        <v>1750000</v>
      </c>
      <c r="H49" s="8">
        <f t="shared" si="2"/>
        <v>1850000</v>
      </c>
      <c r="I49" s="8">
        <f>'全服水位控制|waterline1'!O153*10000</f>
        <v>11132</v>
      </c>
    </row>
    <row r="50" spans="1:9" x14ac:dyDescent="0.25">
      <c r="A50" s="8">
        <v>2</v>
      </c>
      <c r="B50" s="8">
        <f t="shared" si="7"/>
        <v>400000</v>
      </c>
      <c r="C50" s="8">
        <f t="shared" si="4"/>
        <v>800000</v>
      </c>
      <c r="D50" s="8">
        <f t="shared" si="5"/>
        <v>1850000</v>
      </c>
      <c r="E50" s="8">
        <f t="shared" si="6"/>
        <v>1950000</v>
      </c>
      <c r="F50" s="8">
        <f>'全服水位控制|waterline1'!O154*10000</f>
        <v>11157.999999999998</v>
      </c>
      <c r="G50" s="8">
        <f t="shared" si="1"/>
        <v>1850000</v>
      </c>
      <c r="H50" s="8">
        <f t="shared" si="2"/>
        <v>1950000</v>
      </c>
      <c r="I50" s="8">
        <f>'全服水位控制|waterline1'!O154*10000</f>
        <v>11157.999999999998</v>
      </c>
    </row>
    <row r="51" spans="1:9" x14ac:dyDescent="0.25">
      <c r="A51" s="8">
        <v>2</v>
      </c>
      <c r="B51" s="8">
        <f t="shared" si="7"/>
        <v>400000</v>
      </c>
      <c r="C51" s="8">
        <f t="shared" si="4"/>
        <v>800000</v>
      </c>
      <c r="D51" s="8">
        <f t="shared" si="5"/>
        <v>1950000</v>
      </c>
      <c r="E51" s="8">
        <f t="shared" si="6"/>
        <v>2050000</v>
      </c>
      <c r="F51" s="8">
        <f>'全服水位控制|waterline1'!O155*10000</f>
        <v>11184</v>
      </c>
      <c r="G51" s="8">
        <f t="shared" si="1"/>
        <v>1950000</v>
      </c>
      <c r="H51" s="8">
        <f t="shared" si="2"/>
        <v>2050000</v>
      </c>
      <c r="I51" s="8">
        <f>'全服水位控制|waterline1'!O155*10000</f>
        <v>11184</v>
      </c>
    </row>
    <row r="52" spans="1:9" x14ac:dyDescent="0.25">
      <c r="A52" s="8">
        <v>2</v>
      </c>
      <c r="B52" s="8">
        <f t="shared" si="7"/>
        <v>400000</v>
      </c>
      <c r="C52" s="8">
        <f t="shared" si="4"/>
        <v>800000</v>
      </c>
      <c r="D52" s="8">
        <f t="shared" si="5"/>
        <v>2050000</v>
      </c>
      <c r="E52" s="8">
        <f t="shared" si="6"/>
        <v>2150000</v>
      </c>
      <c r="F52" s="8">
        <f>'全服水位控制|waterline1'!O156*10000</f>
        <v>11211</v>
      </c>
      <c r="G52" s="8">
        <f t="shared" si="1"/>
        <v>2050000</v>
      </c>
      <c r="H52" s="8">
        <f t="shared" si="2"/>
        <v>2150000</v>
      </c>
      <c r="I52" s="8">
        <f>'全服水位控制|waterline1'!O156*10000</f>
        <v>11211</v>
      </c>
    </row>
    <row r="53" spans="1:9" x14ac:dyDescent="0.25">
      <c r="A53" s="8">
        <v>2</v>
      </c>
      <c r="B53" s="8">
        <f t="shared" si="7"/>
        <v>400000</v>
      </c>
      <c r="C53" s="8">
        <f t="shared" si="4"/>
        <v>800000</v>
      </c>
      <c r="D53" s="8">
        <f t="shared" si="5"/>
        <v>2150000</v>
      </c>
      <c r="E53" s="8">
        <f t="shared" si="6"/>
        <v>2250000</v>
      </c>
      <c r="F53" s="8">
        <f>'全服水位控制|waterline1'!O157*10000</f>
        <v>11237</v>
      </c>
      <c r="G53" s="8">
        <f t="shared" si="1"/>
        <v>2150000</v>
      </c>
      <c r="H53" s="8">
        <f t="shared" si="2"/>
        <v>2250000</v>
      </c>
      <c r="I53" s="8">
        <f>'全服水位控制|waterline1'!O157*10000</f>
        <v>11237</v>
      </c>
    </row>
    <row r="54" spans="1:9" x14ac:dyDescent="0.25">
      <c r="A54" s="8">
        <v>2</v>
      </c>
      <c r="B54" s="8">
        <f t="shared" si="7"/>
        <v>400000</v>
      </c>
      <c r="C54" s="8">
        <f t="shared" si="4"/>
        <v>800000</v>
      </c>
      <c r="D54" s="8">
        <f t="shared" si="5"/>
        <v>2250000</v>
      </c>
      <c r="E54" s="8">
        <f t="shared" si="6"/>
        <v>2350000</v>
      </c>
      <c r="F54" s="8">
        <f>'全服水位控制|waterline1'!O158*10000</f>
        <v>11263</v>
      </c>
      <c r="G54" s="8">
        <f t="shared" si="1"/>
        <v>2250000</v>
      </c>
      <c r="H54" s="8">
        <f t="shared" si="2"/>
        <v>2350000</v>
      </c>
      <c r="I54" s="8">
        <f>'全服水位控制|waterline1'!O158*10000</f>
        <v>11263</v>
      </c>
    </row>
    <row r="55" spans="1:9" x14ac:dyDescent="0.25">
      <c r="A55" s="8">
        <v>2</v>
      </c>
      <c r="B55" s="8">
        <f t="shared" si="7"/>
        <v>400000</v>
      </c>
      <c r="C55" s="8">
        <f t="shared" si="4"/>
        <v>800000</v>
      </c>
      <c r="D55" s="8">
        <f t="shared" si="5"/>
        <v>2350000</v>
      </c>
      <c r="E55" s="8">
        <f t="shared" si="6"/>
        <v>2450000</v>
      </c>
      <c r="F55" s="8">
        <f>'全服水位控制|waterline1'!O159*10000</f>
        <v>11289</v>
      </c>
      <c r="G55" s="8">
        <f t="shared" si="1"/>
        <v>2350000</v>
      </c>
      <c r="H55" s="8">
        <f t="shared" si="2"/>
        <v>2450000</v>
      </c>
      <c r="I55" s="8">
        <f>'全服水位控制|waterline1'!O159*10000</f>
        <v>11289</v>
      </c>
    </row>
    <row r="56" spans="1:9" x14ac:dyDescent="0.25">
      <c r="A56" s="8">
        <v>2</v>
      </c>
      <c r="B56" s="9">
        <f t="shared" si="7"/>
        <v>400000</v>
      </c>
      <c r="C56" s="9">
        <f t="shared" si="4"/>
        <v>800000</v>
      </c>
      <c r="D56" s="8">
        <f t="shared" si="5"/>
        <v>2450000</v>
      </c>
      <c r="E56" s="8">
        <f t="shared" si="6"/>
        <v>0</v>
      </c>
      <c r="F56" s="8">
        <f>'全服水位控制|waterline1'!O160*10000</f>
        <v>11368</v>
      </c>
      <c r="G56" s="8">
        <f t="shared" si="1"/>
        <v>2450000</v>
      </c>
      <c r="H56" s="8">
        <f t="shared" si="2"/>
        <v>0</v>
      </c>
      <c r="I56" s="8">
        <f>'全服水位控制|waterline1'!O160*10000</f>
        <v>11368</v>
      </c>
    </row>
    <row r="57" spans="1:9" x14ac:dyDescent="0.25">
      <c r="A57" s="8">
        <v>2</v>
      </c>
      <c r="B57" s="9">
        <v>800000</v>
      </c>
      <c r="C57" s="8">
        <f t="shared" si="4"/>
        <v>1200000</v>
      </c>
      <c r="D57" s="8">
        <f t="shared" si="5"/>
        <v>0</v>
      </c>
      <c r="E57" s="8">
        <f t="shared" si="6"/>
        <v>50000</v>
      </c>
      <c r="F57" s="8">
        <f>'全服水位控制|waterline1'!O161*10000</f>
        <v>11157.999999999998</v>
      </c>
      <c r="G57" s="8">
        <f t="shared" si="1"/>
        <v>0</v>
      </c>
      <c r="H57" s="8">
        <f t="shared" si="2"/>
        <v>50000</v>
      </c>
      <c r="I57" s="8">
        <f>'全服水位控制|waterline1'!O161*10000</f>
        <v>11157.999999999998</v>
      </c>
    </row>
    <row r="58" spans="1:9" x14ac:dyDescent="0.25">
      <c r="A58" s="8">
        <v>2</v>
      </c>
      <c r="B58" s="8">
        <f t="shared" ref="B58:B82" si="8">B57</f>
        <v>800000</v>
      </c>
      <c r="C58" s="8">
        <f t="shared" si="4"/>
        <v>1200000</v>
      </c>
      <c r="D58" s="8">
        <f t="shared" si="5"/>
        <v>50000</v>
      </c>
      <c r="E58" s="8">
        <f t="shared" si="6"/>
        <v>150000</v>
      </c>
      <c r="F58" s="8">
        <f>'全服水位控制|waterline1'!O162*10000</f>
        <v>11184</v>
      </c>
      <c r="G58" s="8">
        <f t="shared" si="1"/>
        <v>50000</v>
      </c>
      <c r="H58" s="8">
        <f t="shared" si="2"/>
        <v>150000</v>
      </c>
      <c r="I58" s="8">
        <f>'全服水位控制|waterline1'!O162*10000</f>
        <v>11184</v>
      </c>
    </row>
    <row r="59" spans="1:9" x14ac:dyDescent="0.25">
      <c r="A59" s="8">
        <v>2</v>
      </c>
      <c r="B59" s="8">
        <f t="shared" si="8"/>
        <v>800000</v>
      </c>
      <c r="C59" s="8">
        <f t="shared" si="4"/>
        <v>1200000</v>
      </c>
      <c r="D59" s="8">
        <f t="shared" si="5"/>
        <v>150000</v>
      </c>
      <c r="E59" s="8">
        <f t="shared" si="6"/>
        <v>250000</v>
      </c>
      <c r="F59" s="8">
        <f>'全服水位控制|waterline1'!O163*10000</f>
        <v>11211</v>
      </c>
      <c r="G59" s="8">
        <f t="shared" si="1"/>
        <v>150000</v>
      </c>
      <c r="H59" s="8">
        <f t="shared" si="2"/>
        <v>250000</v>
      </c>
      <c r="I59" s="8">
        <f>'全服水位控制|waterline1'!O163*10000</f>
        <v>11211</v>
      </c>
    </row>
    <row r="60" spans="1:9" x14ac:dyDescent="0.25">
      <c r="A60" s="8">
        <v>2</v>
      </c>
      <c r="B60" s="8">
        <f t="shared" si="8"/>
        <v>800000</v>
      </c>
      <c r="C60" s="8">
        <f t="shared" si="4"/>
        <v>1200000</v>
      </c>
      <c r="D60" s="8">
        <f t="shared" si="5"/>
        <v>250000</v>
      </c>
      <c r="E60" s="8">
        <f t="shared" si="6"/>
        <v>350000</v>
      </c>
      <c r="F60" s="8">
        <f>'全服水位控制|waterline1'!O164*10000</f>
        <v>11237</v>
      </c>
      <c r="G60" s="8">
        <f t="shared" si="1"/>
        <v>250000</v>
      </c>
      <c r="H60" s="8">
        <f t="shared" si="2"/>
        <v>350000</v>
      </c>
      <c r="I60" s="8">
        <f>'全服水位控制|waterline1'!O164*10000</f>
        <v>11237</v>
      </c>
    </row>
    <row r="61" spans="1:9" x14ac:dyDescent="0.25">
      <c r="A61" s="8">
        <v>2</v>
      </c>
      <c r="B61" s="8">
        <f t="shared" si="8"/>
        <v>800000</v>
      </c>
      <c r="C61" s="8">
        <f t="shared" si="4"/>
        <v>1200000</v>
      </c>
      <c r="D61" s="8">
        <f t="shared" si="5"/>
        <v>350000</v>
      </c>
      <c r="E61" s="8">
        <f t="shared" si="6"/>
        <v>450000</v>
      </c>
      <c r="F61" s="8">
        <f>'全服水位控制|waterline1'!O165*10000</f>
        <v>11263</v>
      </c>
      <c r="G61" s="8">
        <f t="shared" si="1"/>
        <v>350000</v>
      </c>
      <c r="H61" s="8">
        <f t="shared" si="2"/>
        <v>450000</v>
      </c>
      <c r="I61" s="8">
        <f>'全服水位控制|waterline1'!O165*10000</f>
        <v>11263</v>
      </c>
    </row>
    <row r="62" spans="1:9" x14ac:dyDescent="0.25">
      <c r="A62" s="8">
        <v>2</v>
      </c>
      <c r="B62" s="8">
        <f t="shared" si="8"/>
        <v>800000</v>
      </c>
      <c r="C62" s="8">
        <f t="shared" si="4"/>
        <v>1200000</v>
      </c>
      <c r="D62" s="8">
        <f t="shared" si="5"/>
        <v>450000</v>
      </c>
      <c r="E62" s="8">
        <f t="shared" si="6"/>
        <v>550000</v>
      </c>
      <c r="F62" s="8">
        <f>'全服水位控制|waterline1'!O166*10000</f>
        <v>11289</v>
      </c>
      <c r="G62" s="8">
        <f t="shared" si="1"/>
        <v>450000</v>
      </c>
      <c r="H62" s="8">
        <f t="shared" si="2"/>
        <v>550000</v>
      </c>
      <c r="I62" s="8">
        <f>'全服水位控制|waterline1'!O166*10000</f>
        <v>11289</v>
      </c>
    </row>
    <row r="63" spans="1:9" x14ac:dyDescent="0.25">
      <c r="A63" s="8">
        <v>2</v>
      </c>
      <c r="B63" s="8">
        <f t="shared" si="8"/>
        <v>800000</v>
      </c>
      <c r="C63" s="8">
        <f t="shared" si="4"/>
        <v>1200000</v>
      </c>
      <c r="D63" s="8">
        <f t="shared" si="5"/>
        <v>550000</v>
      </c>
      <c r="E63" s="8">
        <f t="shared" si="6"/>
        <v>650000</v>
      </c>
      <c r="F63" s="8">
        <f>'全服水位控制|waterline1'!O167*10000</f>
        <v>11316</v>
      </c>
      <c r="G63" s="8">
        <f t="shared" si="1"/>
        <v>550000</v>
      </c>
      <c r="H63" s="8">
        <f t="shared" si="2"/>
        <v>650000</v>
      </c>
      <c r="I63" s="8">
        <f>'全服水位控制|waterline1'!O167*10000</f>
        <v>11316</v>
      </c>
    </row>
    <row r="64" spans="1:9" x14ac:dyDescent="0.25">
      <c r="A64" s="8">
        <v>2</v>
      </c>
      <c r="B64" s="8">
        <f t="shared" si="8"/>
        <v>800000</v>
      </c>
      <c r="C64" s="8">
        <f t="shared" si="4"/>
        <v>1200000</v>
      </c>
      <c r="D64" s="8">
        <f t="shared" si="5"/>
        <v>650000</v>
      </c>
      <c r="E64" s="8">
        <f t="shared" si="6"/>
        <v>750000</v>
      </c>
      <c r="F64" s="8">
        <f>'全服水位控制|waterline1'!O168*10000</f>
        <v>11342.000000000002</v>
      </c>
      <c r="G64" s="8">
        <f t="shared" si="1"/>
        <v>650000</v>
      </c>
      <c r="H64" s="8">
        <f t="shared" si="2"/>
        <v>750000</v>
      </c>
      <c r="I64" s="8">
        <f>'全服水位控制|waterline1'!O168*10000</f>
        <v>11342.000000000002</v>
      </c>
    </row>
    <row r="65" spans="1:9" x14ac:dyDescent="0.25">
      <c r="A65" s="8">
        <v>2</v>
      </c>
      <c r="B65" s="8">
        <f t="shared" si="8"/>
        <v>800000</v>
      </c>
      <c r="C65" s="8">
        <f t="shared" si="4"/>
        <v>1200000</v>
      </c>
      <c r="D65" s="8">
        <f t="shared" si="5"/>
        <v>750000</v>
      </c>
      <c r="E65" s="8">
        <f t="shared" si="6"/>
        <v>850000</v>
      </c>
      <c r="F65" s="8">
        <f>'全服水位控制|waterline1'!O169*10000</f>
        <v>11368</v>
      </c>
      <c r="G65" s="8">
        <f t="shared" si="1"/>
        <v>750000</v>
      </c>
      <c r="H65" s="8">
        <f t="shared" si="2"/>
        <v>850000</v>
      </c>
      <c r="I65" s="8">
        <f>'全服水位控制|waterline1'!O169*10000</f>
        <v>11368</v>
      </c>
    </row>
    <row r="66" spans="1:9" x14ac:dyDescent="0.25">
      <c r="A66" s="8">
        <v>2</v>
      </c>
      <c r="B66" s="8">
        <f t="shared" si="8"/>
        <v>800000</v>
      </c>
      <c r="C66" s="8">
        <f t="shared" si="4"/>
        <v>1200000</v>
      </c>
      <c r="D66" s="8">
        <f t="shared" si="5"/>
        <v>850000</v>
      </c>
      <c r="E66" s="8">
        <f t="shared" si="6"/>
        <v>950000</v>
      </c>
      <c r="F66" s="8">
        <f>'全服水位控制|waterline1'!O170*10000</f>
        <v>11395</v>
      </c>
      <c r="G66" s="8">
        <f t="shared" si="1"/>
        <v>850000</v>
      </c>
      <c r="H66" s="8">
        <f t="shared" si="2"/>
        <v>950000</v>
      </c>
      <c r="I66" s="8">
        <f>'全服水位控制|waterline1'!O170*10000</f>
        <v>11395</v>
      </c>
    </row>
    <row r="67" spans="1:9" x14ac:dyDescent="0.25">
      <c r="A67" s="8">
        <v>2</v>
      </c>
      <c r="B67" s="8">
        <f t="shared" si="8"/>
        <v>800000</v>
      </c>
      <c r="C67" s="8">
        <f t="shared" si="4"/>
        <v>1200000</v>
      </c>
      <c r="D67" s="8">
        <f t="shared" si="5"/>
        <v>950000</v>
      </c>
      <c r="E67" s="8">
        <f t="shared" si="6"/>
        <v>1050000</v>
      </c>
      <c r="F67" s="8">
        <f>'全服水位控制|waterline1'!O171*10000</f>
        <v>11420.999999999998</v>
      </c>
      <c r="G67" s="8">
        <f t="shared" si="1"/>
        <v>950000</v>
      </c>
      <c r="H67" s="8">
        <f t="shared" si="2"/>
        <v>1050000</v>
      </c>
      <c r="I67" s="8">
        <f>'全服水位控制|waterline1'!O171*10000</f>
        <v>11420.999999999998</v>
      </c>
    </row>
    <row r="68" spans="1:9" x14ac:dyDescent="0.25">
      <c r="A68" s="8">
        <v>2</v>
      </c>
      <c r="B68" s="8">
        <f t="shared" si="8"/>
        <v>800000</v>
      </c>
      <c r="C68" s="8">
        <f t="shared" si="4"/>
        <v>1200000</v>
      </c>
      <c r="D68" s="8">
        <f t="shared" si="5"/>
        <v>1050000</v>
      </c>
      <c r="E68" s="8">
        <f t="shared" si="6"/>
        <v>1150000</v>
      </c>
      <c r="F68" s="8">
        <f>'全服水位控制|waterline1'!O172*10000</f>
        <v>11447</v>
      </c>
      <c r="G68" s="8">
        <f t="shared" si="1"/>
        <v>1050000</v>
      </c>
      <c r="H68" s="8">
        <f t="shared" si="2"/>
        <v>1150000</v>
      </c>
      <c r="I68" s="8">
        <f>'全服水位控制|waterline1'!O172*10000</f>
        <v>11447</v>
      </c>
    </row>
    <row r="69" spans="1:9" x14ac:dyDescent="0.25">
      <c r="A69" s="8">
        <v>2</v>
      </c>
      <c r="B69" s="8">
        <f t="shared" si="8"/>
        <v>800000</v>
      </c>
      <c r="C69" s="8">
        <f t="shared" si="4"/>
        <v>1200000</v>
      </c>
      <c r="D69" s="8">
        <f t="shared" si="5"/>
        <v>1150000</v>
      </c>
      <c r="E69" s="8">
        <f t="shared" si="6"/>
        <v>1250000</v>
      </c>
      <c r="F69" s="8">
        <f>'全服水位控制|waterline1'!O173*10000</f>
        <v>11474</v>
      </c>
      <c r="G69" s="8">
        <f t="shared" ref="G69:G108" si="9">D69</f>
        <v>1150000</v>
      </c>
      <c r="H69" s="8">
        <f t="shared" ref="H69:H108" si="10">E69</f>
        <v>1250000</v>
      </c>
      <c r="I69" s="8">
        <f>'全服水位控制|waterline1'!O173*10000</f>
        <v>11474</v>
      </c>
    </row>
    <row r="70" spans="1:9" x14ac:dyDescent="0.25">
      <c r="A70" s="8">
        <v>2</v>
      </c>
      <c r="B70" s="8">
        <f t="shared" si="8"/>
        <v>800000</v>
      </c>
      <c r="C70" s="8">
        <f t="shared" si="4"/>
        <v>1200000</v>
      </c>
      <c r="D70" s="8">
        <f t="shared" si="5"/>
        <v>1250000</v>
      </c>
      <c r="E70" s="8">
        <f t="shared" si="6"/>
        <v>1350000</v>
      </c>
      <c r="F70" s="8">
        <f>'全服水位控制|waterline1'!O174*10000</f>
        <v>11500</v>
      </c>
      <c r="G70" s="8">
        <f t="shared" si="9"/>
        <v>1250000</v>
      </c>
      <c r="H70" s="8">
        <f t="shared" si="10"/>
        <v>1350000</v>
      </c>
      <c r="I70" s="8">
        <f>'全服水位控制|waterline1'!O174*10000</f>
        <v>11500</v>
      </c>
    </row>
    <row r="71" spans="1:9" x14ac:dyDescent="0.25">
      <c r="A71" s="8">
        <v>2</v>
      </c>
      <c r="B71" s="8">
        <f t="shared" si="8"/>
        <v>800000</v>
      </c>
      <c r="C71" s="8">
        <f t="shared" si="4"/>
        <v>1200000</v>
      </c>
      <c r="D71" s="8">
        <f t="shared" si="5"/>
        <v>1350000</v>
      </c>
      <c r="E71" s="8">
        <f t="shared" si="6"/>
        <v>1450000</v>
      </c>
      <c r="F71" s="8">
        <f>'全服水位控制|waterline1'!O175*10000</f>
        <v>11526</v>
      </c>
      <c r="G71" s="8">
        <f t="shared" si="9"/>
        <v>1350000</v>
      </c>
      <c r="H71" s="8">
        <f t="shared" si="10"/>
        <v>1450000</v>
      </c>
      <c r="I71" s="8">
        <f>'全服水位控制|waterline1'!O175*10000</f>
        <v>11526</v>
      </c>
    </row>
    <row r="72" spans="1:9" x14ac:dyDescent="0.25">
      <c r="A72" s="8">
        <v>2</v>
      </c>
      <c r="B72" s="8">
        <f t="shared" si="8"/>
        <v>800000</v>
      </c>
      <c r="C72" s="8">
        <f t="shared" si="4"/>
        <v>1200000</v>
      </c>
      <c r="D72" s="8">
        <f t="shared" si="5"/>
        <v>1450000</v>
      </c>
      <c r="E72" s="8">
        <f t="shared" si="6"/>
        <v>1550000</v>
      </c>
      <c r="F72" s="8">
        <f>'全服水位控制|waterline1'!O176*10000</f>
        <v>11553</v>
      </c>
      <c r="G72" s="8">
        <f t="shared" si="9"/>
        <v>1450000</v>
      </c>
      <c r="H72" s="8">
        <f t="shared" si="10"/>
        <v>1550000</v>
      </c>
      <c r="I72" s="8">
        <f>'全服水位控制|waterline1'!O176*10000</f>
        <v>11553</v>
      </c>
    </row>
    <row r="73" spans="1:9" x14ac:dyDescent="0.25">
      <c r="A73" s="8">
        <v>2</v>
      </c>
      <c r="B73" s="8">
        <f t="shared" si="8"/>
        <v>800000</v>
      </c>
      <c r="C73" s="8">
        <f t="shared" si="4"/>
        <v>1200000</v>
      </c>
      <c r="D73" s="8">
        <f t="shared" si="5"/>
        <v>1550000</v>
      </c>
      <c r="E73" s="8">
        <f t="shared" si="6"/>
        <v>1650000</v>
      </c>
      <c r="F73" s="8">
        <f>'全服水位控制|waterline1'!O177*10000</f>
        <v>11579</v>
      </c>
      <c r="G73" s="8">
        <f t="shared" si="9"/>
        <v>1550000</v>
      </c>
      <c r="H73" s="8">
        <f t="shared" si="10"/>
        <v>1650000</v>
      </c>
      <c r="I73" s="8">
        <f>'全服水位控制|waterline1'!O177*10000</f>
        <v>11579</v>
      </c>
    </row>
    <row r="74" spans="1:9" x14ac:dyDescent="0.25">
      <c r="A74" s="8">
        <v>2</v>
      </c>
      <c r="B74" s="8">
        <f t="shared" si="8"/>
        <v>800000</v>
      </c>
      <c r="C74" s="8">
        <f t="shared" si="4"/>
        <v>1200000</v>
      </c>
      <c r="D74" s="8">
        <f t="shared" si="5"/>
        <v>1650000</v>
      </c>
      <c r="E74" s="8">
        <f t="shared" si="6"/>
        <v>1750000</v>
      </c>
      <c r="F74" s="8">
        <f>'全服水位控制|waterline1'!O178*10000</f>
        <v>11605</v>
      </c>
      <c r="G74" s="8">
        <f t="shared" si="9"/>
        <v>1650000</v>
      </c>
      <c r="H74" s="8">
        <f t="shared" si="10"/>
        <v>1750000</v>
      </c>
      <c r="I74" s="8">
        <f>'全服水位控制|waterline1'!O178*10000</f>
        <v>11605</v>
      </c>
    </row>
    <row r="75" spans="1:9" x14ac:dyDescent="0.25">
      <c r="A75" s="8">
        <v>2</v>
      </c>
      <c r="B75" s="8">
        <f t="shared" si="8"/>
        <v>800000</v>
      </c>
      <c r="C75" s="8">
        <f t="shared" si="4"/>
        <v>1200000</v>
      </c>
      <c r="D75" s="8">
        <f t="shared" si="5"/>
        <v>1750000</v>
      </c>
      <c r="E75" s="8">
        <f t="shared" si="6"/>
        <v>1850000</v>
      </c>
      <c r="F75" s="8">
        <f>'全服水位控制|waterline1'!O179*10000</f>
        <v>11632</v>
      </c>
      <c r="G75" s="8">
        <f t="shared" si="9"/>
        <v>1750000</v>
      </c>
      <c r="H75" s="8">
        <f t="shared" si="10"/>
        <v>1850000</v>
      </c>
      <c r="I75" s="8">
        <f>'全服水位控制|waterline1'!O179*10000</f>
        <v>11632</v>
      </c>
    </row>
    <row r="76" spans="1:9" x14ac:dyDescent="0.25">
      <c r="A76" s="8">
        <v>2</v>
      </c>
      <c r="B76" s="8">
        <f t="shared" si="8"/>
        <v>800000</v>
      </c>
      <c r="C76" s="8">
        <f t="shared" si="4"/>
        <v>1200000</v>
      </c>
      <c r="D76" s="8">
        <f t="shared" si="5"/>
        <v>1850000</v>
      </c>
      <c r="E76" s="8">
        <f t="shared" si="6"/>
        <v>1950000</v>
      </c>
      <c r="F76" s="8">
        <f>'全服水位控制|waterline1'!O180*10000</f>
        <v>11658</v>
      </c>
      <c r="G76" s="8">
        <f t="shared" si="9"/>
        <v>1850000</v>
      </c>
      <c r="H76" s="8">
        <f t="shared" si="10"/>
        <v>1950000</v>
      </c>
      <c r="I76" s="8">
        <f>'全服水位控制|waterline1'!O180*10000</f>
        <v>11658</v>
      </c>
    </row>
    <row r="77" spans="1:9" x14ac:dyDescent="0.25">
      <c r="A77" s="8">
        <v>2</v>
      </c>
      <c r="B77" s="8">
        <f t="shared" si="8"/>
        <v>800000</v>
      </c>
      <c r="C77" s="8">
        <f t="shared" si="4"/>
        <v>1200000</v>
      </c>
      <c r="D77" s="8">
        <f t="shared" si="5"/>
        <v>1950000</v>
      </c>
      <c r="E77" s="8">
        <f t="shared" si="6"/>
        <v>2050000</v>
      </c>
      <c r="F77" s="8">
        <f>'全服水位控制|waterline1'!O181*10000</f>
        <v>11684.000000000002</v>
      </c>
      <c r="G77" s="8">
        <f t="shared" si="9"/>
        <v>1950000</v>
      </c>
      <c r="H77" s="8">
        <f t="shared" si="10"/>
        <v>2050000</v>
      </c>
      <c r="I77" s="8">
        <f>'全服水位控制|waterline1'!O181*10000</f>
        <v>11684.000000000002</v>
      </c>
    </row>
    <row r="78" spans="1:9" x14ac:dyDescent="0.25">
      <c r="A78" s="8">
        <v>2</v>
      </c>
      <c r="B78" s="8">
        <f t="shared" si="8"/>
        <v>800000</v>
      </c>
      <c r="C78" s="8">
        <f t="shared" si="4"/>
        <v>1200000</v>
      </c>
      <c r="D78" s="8">
        <f t="shared" si="5"/>
        <v>2050000</v>
      </c>
      <c r="E78" s="8">
        <f t="shared" si="6"/>
        <v>2150000</v>
      </c>
      <c r="F78" s="8">
        <f>'全服水位控制|waterline1'!O182*10000</f>
        <v>11711</v>
      </c>
      <c r="G78" s="8">
        <f t="shared" si="9"/>
        <v>2050000</v>
      </c>
      <c r="H78" s="8">
        <f t="shared" si="10"/>
        <v>2150000</v>
      </c>
      <c r="I78" s="8">
        <f>'全服水位控制|waterline1'!O182*10000</f>
        <v>11711</v>
      </c>
    </row>
    <row r="79" spans="1:9" x14ac:dyDescent="0.25">
      <c r="A79" s="8">
        <v>2</v>
      </c>
      <c r="B79" s="8">
        <f t="shared" si="8"/>
        <v>800000</v>
      </c>
      <c r="C79" s="8">
        <f t="shared" si="4"/>
        <v>1200000</v>
      </c>
      <c r="D79" s="8">
        <f t="shared" si="5"/>
        <v>2150000</v>
      </c>
      <c r="E79" s="8">
        <f t="shared" si="6"/>
        <v>2250000</v>
      </c>
      <c r="F79" s="8">
        <f>'全服水位控制|waterline1'!O183*10000</f>
        <v>11737</v>
      </c>
      <c r="G79" s="8">
        <f t="shared" si="9"/>
        <v>2150000</v>
      </c>
      <c r="H79" s="8">
        <f t="shared" si="10"/>
        <v>2250000</v>
      </c>
      <c r="I79" s="8">
        <f>'全服水位控制|waterline1'!O183*10000</f>
        <v>11737</v>
      </c>
    </row>
    <row r="80" spans="1:9" x14ac:dyDescent="0.25">
      <c r="A80" s="8">
        <v>2</v>
      </c>
      <c r="B80" s="8">
        <f t="shared" si="8"/>
        <v>800000</v>
      </c>
      <c r="C80" s="8">
        <f t="shared" si="4"/>
        <v>1200000</v>
      </c>
      <c r="D80" s="8">
        <f t="shared" si="5"/>
        <v>2250000</v>
      </c>
      <c r="E80" s="8">
        <f t="shared" si="6"/>
        <v>2350000</v>
      </c>
      <c r="F80" s="8">
        <f>'全服水位控制|waterline1'!O184*10000</f>
        <v>11762.999999999998</v>
      </c>
      <c r="G80" s="8">
        <f t="shared" si="9"/>
        <v>2250000</v>
      </c>
      <c r="H80" s="8">
        <f t="shared" si="10"/>
        <v>2350000</v>
      </c>
      <c r="I80" s="8">
        <f>'全服水位控制|waterline1'!O184*10000</f>
        <v>11762.999999999998</v>
      </c>
    </row>
    <row r="81" spans="1:9" x14ac:dyDescent="0.25">
      <c r="A81" s="8">
        <v>2</v>
      </c>
      <c r="B81" s="8">
        <f t="shared" si="8"/>
        <v>800000</v>
      </c>
      <c r="C81" s="8">
        <f t="shared" si="4"/>
        <v>1200000</v>
      </c>
      <c r="D81" s="8">
        <f t="shared" si="5"/>
        <v>2350000</v>
      </c>
      <c r="E81" s="8">
        <f t="shared" si="6"/>
        <v>2450000</v>
      </c>
      <c r="F81" s="8">
        <f>'全服水位控制|waterline1'!O185*10000</f>
        <v>11789</v>
      </c>
      <c r="G81" s="8">
        <f t="shared" si="9"/>
        <v>2350000</v>
      </c>
      <c r="H81" s="8">
        <f t="shared" si="10"/>
        <v>2450000</v>
      </c>
      <c r="I81" s="8">
        <f>'全服水位控制|waterline1'!O185*10000</f>
        <v>11789</v>
      </c>
    </row>
    <row r="82" spans="1:9" x14ac:dyDescent="0.25">
      <c r="A82" s="8">
        <v>2</v>
      </c>
      <c r="B82" s="9">
        <f t="shared" si="8"/>
        <v>800000</v>
      </c>
      <c r="C82" s="9">
        <f t="shared" si="4"/>
        <v>1200000</v>
      </c>
      <c r="D82" s="8">
        <f t="shared" si="5"/>
        <v>2450000</v>
      </c>
      <c r="E82" s="8">
        <f t="shared" si="6"/>
        <v>0</v>
      </c>
      <c r="F82" s="8">
        <f>'全服水位控制|waterline1'!O186*10000</f>
        <v>11816</v>
      </c>
      <c r="G82" s="8">
        <f t="shared" si="9"/>
        <v>2450000</v>
      </c>
      <c r="H82" s="8">
        <f t="shared" si="10"/>
        <v>0</v>
      </c>
      <c r="I82" s="8">
        <f>'全服水位控制|waterline1'!O186*10000</f>
        <v>11816</v>
      </c>
    </row>
    <row r="83" spans="1:9" x14ac:dyDescent="0.25">
      <c r="A83" s="8">
        <v>2</v>
      </c>
      <c r="B83" s="9">
        <v>1200000</v>
      </c>
      <c r="C83" s="8">
        <f t="shared" si="4"/>
        <v>0</v>
      </c>
      <c r="D83" s="8">
        <f t="shared" si="5"/>
        <v>0</v>
      </c>
      <c r="E83" s="8">
        <f t="shared" si="6"/>
        <v>50000</v>
      </c>
      <c r="F83" s="8">
        <f>'全服水位控制|waterline1'!O187*10000</f>
        <v>11658</v>
      </c>
      <c r="G83" s="8">
        <f t="shared" si="9"/>
        <v>0</v>
      </c>
      <c r="H83" s="8">
        <f t="shared" si="10"/>
        <v>50000</v>
      </c>
      <c r="I83" s="8">
        <f>'全服水位控制|waterline1'!O187*10000</f>
        <v>11658</v>
      </c>
    </row>
    <row r="84" spans="1:9" x14ac:dyDescent="0.25">
      <c r="A84" s="8">
        <v>2</v>
      </c>
      <c r="B84" s="8">
        <f t="shared" ref="B84:B108" si="11">B83</f>
        <v>1200000</v>
      </c>
      <c r="C84" s="8">
        <f t="shared" si="4"/>
        <v>0</v>
      </c>
      <c r="D84" s="8">
        <f t="shared" si="5"/>
        <v>50000</v>
      </c>
      <c r="E84" s="8">
        <f t="shared" si="6"/>
        <v>150000</v>
      </c>
      <c r="F84" s="8">
        <f>'全服水位控制|waterline1'!O188*10000</f>
        <v>11684.000000000002</v>
      </c>
      <c r="G84" s="8">
        <f t="shared" si="9"/>
        <v>50000</v>
      </c>
      <c r="H84" s="8">
        <f t="shared" si="10"/>
        <v>150000</v>
      </c>
      <c r="I84" s="8">
        <f>'全服水位控制|waterline1'!O188*10000</f>
        <v>11684.000000000002</v>
      </c>
    </row>
    <row r="85" spans="1:9" x14ac:dyDescent="0.25">
      <c r="A85" s="8">
        <v>2</v>
      </c>
      <c r="B85" s="8">
        <f t="shared" si="11"/>
        <v>1200000</v>
      </c>
      <c r="C85" s="8">
        <f t="shared" si="4"/>
        <v>0</v>
      </c>
      <c r="D85" s="8">
        <f t="shared" si="5"/>
        <v>150000</v>
      </c>
      <c r="E85" s="8">
        <f t="shared" si="6"/>
        <v>250000</v>
      </c>
      <c r="F85" s="8">
        <f>'全服水位控制|waterline1'!O189*10000</f>
        <v>11711</v>
      </c>
      <c r="G85" s="8">
        <f t="shared" si="9"/>
        <v>150000</v>
      </c>
      <c r="H85" s="8">
        <f t="shared" si="10"/>
        <v>250000</v>
      </c>
      <c r="I85" s="8">
        <f>'全服水位控制|waterline1'!O189*10000</f>
        <v>11711</v>
      </c>
    </row>
    <row r="86" spans="1:9" x14ac:dyDescent="0.25">
      <c r="A86" s="8">
        <v>2</v>
      </c>
      <c r="B86" s="8">
        <f t="shared" si="11"/>
        <v>1200000</v>
      </c>
      <c r="C86" s="8">
        <f t="shared" si="4"/>
        <v>0</v>
      </c>
      <c r="D86" s="8">
        <f t="shared" si="5"/>
        <v>250000</v>
      </c>
      <c r="E86" s="8">
        <f t="shared" si="6"/>
        <v>350000</v>
      </c>
      <c r="F86" s="8">
        <f>'全服水位控制|waterline1'!O190*10000</f>
        <v>11737</v>
      </c>
      <c r="G86" s="8">
        <f t="shared" si="9"/>
        <v>250000</v>
      </c>
      <c r="H86" s="8">
        <f t="shared" si="10"/>
        <v>350000</v>
      </c>
      <c r="I86" s="8">
        <f>'全服水位控制|waterline1'!O190*10000</f>
        <v>11737</v>
      </c>
    </row>
    <row r="87" spans="1:9" x14ac:dyDescent="0.25">
      <c r="A87" s="8">
        <v>2</v>
      </c>
      <c r="B87" s="8">
        <f t="shared" si="11"/>
        <v>1200000</v>
      </c>
      <c r="C87" s="8">
        <f t="shared" si="4"/>
        <v>0</v>
      </c>
      <c r="D87" s="8">
        <f t="shared" si="5"/>
        <v>350000</v>
      </c>
      <c r="E87" s="8">
        <f t="shared" si="6"/>
        <v>450000</v>
      </c>
      <c r="F87" s="8">
        <f>'全服水位控制|waterline1'!O191*10000</f>
        <v>11762.999999999998</v>
      </c>
      <c r="G87" s="8">
        <f t="shared" si="9"/>
        <v>350000</v>
      </c>
      <c r="H87" s="8">
        <f t="shared" si="10"/>
        <v>450000</v>
      </c>
      <c r="I87" s="8">
        <f>'全服水位控制|waterline1'!O191*10000</f>
        <v>11762.999999999998</v>
      </c>
    </row>
    <row r="88" spans="1:9" x14ac:dyDescent="0.25">
      <c r="A88" s="8">
        <v>2</v>
      </c>
      <c r="B88" s="8">
        <f t="shared" si="11"/>
        <v>1200000</v>
      </c>
      <c r="C88" s="8">
        <f t="shared" si="4"/>
        <v>0</v>
      </c>
      <c r="D88" s="8">
        <f t="shared" si="5"/>
        <v>450000</v>
      </c>
      <c r="E88" s="8">
        <f t="shared" si="6"/>
        <v>550000</v>
      </c>
      <c r="F88" s="8">
        <f>'全服水位控制|waterline1'!O192*10000</f>
        <v>11789</v>
      </c>
      <c r="G88" s="8">
        <f t="shared" si="9"/>
        <v>450000</v>
      </c>
      <c r="H88" s="8">
        <f t="shared" si="10"/>
        <v>550000</v>
      </c>
      <c r="I88" s="8">
        <f>'全服水位控制|waterline1'!O192*10000</f>
        <v>11789</v>
      </c>
    </row>
    <row r="89" spans="1:9" x14ac:dyDescent="0.25">
      <c r="A89" s="8">
        <v>2</v>
      </c>
      <c r="B89" s="8">
        <f t="shared" si="11"/>
        <v>1200000</v>
      </c>
      <c r="C89" s="8">
        <f t="shared" si="4"/>
        <v>0</v>
      </c>
      <c r="D89" s="8">
        <f t="shared" si="5"/>
        <v>550000</v>
      </c>
      <c r="E89" s="8">
        <f t="shared" si="6"/>
        <v>650000</v>
      </c>
      <c r="F89" s="8">
        <f>'全服水位控制|waterline1'!O193*10000</f>
        <v>11816</v>
      </c>
      <c r="G89" s="8">
        <f t="shared" si="9"/>
        <v>550000</v>
      </c>
      <c r="H89" s="8">
        <f t="shared" si="10"/>
        <v>650000</v>
      </c>
      <c r="I89" s="8">
        <f>'全服水位控制|waterline1'!O193*10000</f>
        <v>11816</v>
      </c>
    </row>
    <row r="90" spans="1:9" x14ac:dyDescent="0.25">
      <c r="A90" s="8">
        <v>2</v>
      </c>
      <c r="B90" s="8">
        <f t="shared" si="11"/>
        <v>1200000</v>
      </c>
      <c r="C90" s="8">
        <f t="shared" si="4"/>
        <v>0</v>
      </c>
      <c r="D90" s="8">
        <f t="shared" si="5"/>
        <v>650000</v>
      </c>
      <c r="E90" s="8">
        <f t="shared" si="6"/>
        <v>750000</v>
      </c>
      <c r="F90" s="8">
        <f>'全服水位控制|waterline1'!O194*10000</f>
        <v>11842</v>
      </c>
      <c r="G90" s="8">
        <f t="shared" si="9"/>
        <v>650000</v>
      </c>
      <c r="H90" s="8">
        <f t="shared" si="10"/>
        <v>750000</v>
      </c>
      <c r="I90" s="8">
        <f>'全服水位控制|waterline1'!O194*10000</f>
        <v>11842</v>
      </c>
    </row>
    <row r="91" spans="1:9" x14ac:dyDescent="0.25">
      <c r="A91" s="8">
        <v>2</v>
      </c>
      <c r="B91" s="8">
        <f t="shared" si="11"/>
        <v>1200000</v>
      </c>
      <c r="C91" s="8">
        <f t="shared" si="4"/>
        <v>0</v>
      </c>
      <c r="D91" s="8">
        <f t="shared" si="5"/>
        <v>750000</v>
      </c>
      <c r="E91" s="8">
        <f t="shared" si="6"/>
        <v>850000</v>
      </c>
      <c r="F91" s="8">
        <f>'全服水位控制|waterline1'!O195*10000</f>
        <v>11868</v>
      </c>
      <c r="G91" s="8">
        <f t="shared" si="9"/>
        <v>750000</v>
      </c>
      <c r="H91" s="8">
        <f t="shared" si="10"/>
        <v>850000</v>
      </c>
      <c r="I91" s="8">
        <f>'全服水位控制|waterline1'!O195*10000</f>
        <v>11868</v>
      </c>
    </row>
    <row r="92" spans="1:9" x14ac:dyDescent="0.25">
      <c r="A92" s="8">
        <v>2</v>
      </c>
      <c r="B92" s="8">
        <f t="shared" si="11"/>
        <v>1200000</v>
      </c>
      <c r="C92" s="8">
        <f t="shared" si="4"/>
        <v>0</v>
      </c>
      <c r="D92" s="8">
        <f t="shared" si="5"/>
        <v>850000</v>
      </c>
      <c r="E92" s="8">
        <f t="shared" si="6"/>
        <v>950000</v>
      </c>
      <c r="F92" s="8">
        <f>'全服水位控制|waterline1'!O196*10000</f>
        <v>11895</v>
      </c>
      <c r="G92" s="8">
        <f t="shared" si="9"/>
        <v>850000</v>
      </c>
      <c r="H92" s="8">
        <f t="shared" si="10"/>
        <v>950000</v>
      </c>
      <c r="I92" s="8">
        <f>'全服水位控制|waterline1'!O196*10000</f>
        <v>11895</v>
      </c>
    </row>
    <row r="93" spans="1:9" x14ac:dyDescent="0.25">
      <c r="A93" s="8">
        <v>2</v>
      </c>
      <c r="B93" s="8">
        <f t="shared" si="11"/>
        <v>1200000</v>
      </c>
      <c r="C93" s="8">
        <f t="shared" si="4"/>
        <v>0</v>
      </c>
      <c r="D93" s="8">
        <f t="shared" si="5"/>
        <v>950000</v>
      </c>
      <c r="E93" s="8">
        <f t="shared" si="6"/>
        <v>1050000</v>
      </c>
      <c r="F93" s="8">
        <f>'全服水位控制|waterline1'!O197*10000</f>
        <v>11921</v>
      </c>
      <c r="G93" s="8">
        <f t="shared" si="9"/>
        <v>950000</v>
      </c>
      <c r="H93" s="8">
        <f t="shared" si="10"/>
        <v>1050000</v>
      </c>
      <c r="I93" s="8">
        <f>'全服水位控制|waterline1'!O197*10000</f>
        <v>11921</v>
      </c>
    </row>
    <row r="94" spans="1:9" x14ac:dyDescent="0.25">
      <c r="A94" s="8">
        <v>2</v>
      </c>
      <c r="B94" s="8">
        <f t="shared" si="11"/>
        <v>1200000</v>
      </c>
      <c r="C94" s="8">
        <f t="shared" ref="C94:C108" si="12">B120</f>
        <v>0</v>
      </c>
      <c r="D94" s="8">
        <f t="shared" si="5"/>
        <v>1050000</v>
      </c>
      <c r="E94" s="8">
        <f t="shared" si="6"/>
        <v>1150000</v>
      </c>
      <c r="F94" s="8">
        <f>'全服水位控制|waterline1'!O198*10000</f>
        <v>11947.000000000002</v>
      </c>
      <c r="G94" s="8">
        <f t="shared" si="9"/>
        <v>1050000</v>
      </c>
      <c r="H94" s="8">
        <f t="shared" si="10"/>
        <v>1150000</v>
      </c>
      <c r="I94" s="8">
        <f>'全服水位控制|waterline1'!O198*10000</f>
        <v>11947.000000000002</v>
      </c>
    </row>
    <row r="95" spans="1:9" x14ac:dyDescent="0.25">
      <c r="A95" s="8">
        <v>2</v>
      </c>
      <c r="B95" s="8">
        <f t="shared" si="11"/>
        <v>1200000</v>
      </c>
      <c r="C95" s="8">
        <f t="shared" si="12"/>
        <v>0</v>
      </c>
      <c r="D95" s="8">
        <f t="shared" ref="D95:D108" si="13">D69</f>
        <v>1150000</v>
      </c>
      <c r="E95" s="8">
        <f t="shared" ref="E95:E108" si="14">E69</f>
        <v>1250000</v>
      </c>
      <c r="F95" s="8">
        <f>'全服水位控制|waterline1'!O199*10000</f>
        <v>11974</v>
      </c>
      <c r="G95" s="8">
        <f t="shared" si="9"/>
        <v>1150000</v>
      </c>
      <c r="H95" s="8">
        <f t="shared" si="10"/>
        <v>1250000</v>
      </c>
      <c r="I95" s="8">
        <f>'全服水位控制|waterline1'!O199*10000</f>
        <v>11974</v>
      </c>
    </row>
    <row r="96" spans="1:9" x14ac:dyDescent="0.25">
      <c r="A96" s="8">
        <v>2</v>
      </c>
      <c r="B96" s="8">
        <f t="shared" si="11"/>
        <v>1200000</v>
      </c>
      <c r="C96" s="8">
        <f t="shared" si="12"/>
        <v>0</v>
      </c>
      <c r="D96" s="8">
        <f t="shared" si="13"/>
        <v>1250000</v>
      </c>
      <c r="E96" s="8">
        <f t="shared" si="14"/>
        <v>1350000</v>
      </c>
      <c r="F96" s="8">
        <f>'全服水位控制|waterline1'!O200*10000</f>
        <v>12000</v>
      </c>
      <c r="G96" s="8">
        <f t="shared" si="9"/>
        <v>1250000</v>
      </c>
      <c r="H96" s="8">
        <f t="shared" si="10"/>
        <v>1350000</v>
      </c>
      <c r="I96" s="8">
        <f>'全服水位控制|waterline1'!O200*10000</f>
        <v>12000</v>
      </c>
    </row>
    <row r="97" spans="1:9" x14ac:dyDescent="0.25">
      <c r="A97" s="8">
        <v>2</v>
      </c>
      <c r="B97" s="8">
        <f t="shared" si="11"/>
        <v>1200000</v>
      </c>
      <c r="C97" s="8">
        <f t="shared" si="12"/>
        <v>0</v>
      </c>
      <c r="D97" s="8">
        <f t="shared" si="13"/>
        <v>1350000</v>
      </c>
      <c r="E97" s="8">
        <f t="shared" si="14"/>
        <v>1450000</v>
      </c>
      <c r="F97" s="8">
        <f>'全服水位控制|waterline1'!O201*10000</f>
        <v>12025.999999999998</v>
      </c>
      <c r="G97" s="8">
        <f t="shared" si="9"/>
        <v>1350000</v>
      </c>
      <c r="H97" s="8">
        <f t="shared" si="10"/>
        <v>1450000</v>
      </c>
      <c r="I97" s="8">
        <f>'全服水位控制|waterline1'!O201*10000</f>
        <v>12025.999999999998</v>
      </c>
    </row>
    <row r="98" spans="1:9" x14ac:dyDescent="0.25">
      <c r="A98" s="8">
        <v>2</v>
      </c>
      <c r="B98" s="8">
        <f t="shared" si="11"/>
        <v>1200000</v>
      </c>
      <c r="C98" s="8">
        <f t="shared" si="12"/>
        <v>0</v>
      </c>
      <c r="D98" s="8">
        <f t="shared" si="13"/>
        <v>1450000</v>
      </c>
      <c r="E98" s="8">
        <f t="shared" si="14"/>
        <v>1550000</v>
      </c>
      <c r="F98" s="8">
        <f>'全服水位控制|waterline1'!O202*10000</f>
        <v>12053</v>
      </c>
      <c r="G98" s="8">
        <f t="shared" si="9"/>
        <v>1450000</v>
      </c>
      <c r="H98" s="8">
        <f t="shared" si="10"/>
        <v>1550000</v>
      </c>
      <c r="I98" s="8">
        <f>'全服水位控制|waterline1'!O202*10000</f>
        <v>12053</v>
      </c>
    </row>
    <row r="99" spans="1:9" x14ac:dyDescent="0.25">
      <c r="A99" s="8">
        <v>2</v>
      </c>
      <c r="B99" s="8">
        <f t="shared" si="11"/>
        <v>1200000</v>
      </c>
      <c r="C99" s="8">
        <f t="shared" si="12"/>
        <v>0</v>
      </c>
      <c r="D99" s="8">
        <f t="shared" si="13"/>
        <v>1550000</v>
      </c>
      <c r="E99" s="8">
        <f t="shared" si="14"/>
        <v>1650000</v>
      </c>
      <c r="F99" s="8">
        <f>'全服水位控制|waterline1'!O203*10000</f>
        <v>12079</v>
      </c>
      <c r="G99" s="8">
        <f t="shared" si="9"/>
        <v>1550000</v>
      </c>
      <c r="H99" s="8">
        <f t="shared" si="10"/>
        <v>1650000</v>
      </c>
      <c r="I99" s="8">
        <f>'全服水位控制|waterline1'!O203*10000</f>
        <v>12079</v>
      </c>
    </row>
    <row r="100" spans="1:9" x14ac:dyDescent="0.25">
      <c r="A100" s="8">
        <v>2</v>
      </c>
      <c r="B100" s="8">
        <f t="shared" si="11"/>
        <v>1200000</v>
      </c>
      <c r="C100" s="8">
        <f t="shared" si="12"/>
        <v>0</v>
      </c>
      <c r="D100" s="8">
        <f t="shared" si="13"/>
        <v>1650000</v>
      </c>
      <c r="E100" s="8">
        <f t="shared" si="14"/>
        <v>1750000</v>
      </c>
      <c r="F100" s="8">
        <f>'全服水位控制|waterline1'!O204*10000</f>
        <v>12105</v>
      </c>
      <c r="G100" s="8">
        <f t="shared" si="9"/>
        <v>1650000</v>
      </c>
      <c r="H100" s="8">
        <f t="shared" si="10"/>
        <v>1750000</v>
      </c>
      <c r="I100" s="8">
        <f>'全服水位控制|waterline1'!O204*10000</f>
        <v>12105</v>
      </c>
    </row>
    <row r="101" spans="1:9" x14ac:dyDescent="0.25">
      <c r="A101" s="8">
        <v>2</v>
      </c>
      <c r="B101" s="8">
        <f t="shared" si="11"/>
        <v>1200000</v>
      </c>
      <c r="C101" s="8">
        <f t="shared" si="12"/>
        <v>0</v>
      </c>
      <c r="D101" s="8">
        <f t="shared" si="13"/>
        <v>1750000</v>
      </c>
      <c r="E101" s="8">
        <f t="shared" si="14"/>
        <v>1850000</v>
      </c>
      <c r="F101" s="8">
        <f>'全服水位控制|waterline1'!O205*10000</f>
        <v>12132</v>
      </c>
      <c r="G101" s="8">
        <f t="shared" si="9"/>
        <v>1750000</v>
      </c>
      <c r="H101" s="8">
        <f t="shared" si="10"/>
        <v>1850000</v>
      </c>
      <c r="I101" s="8">
        <f>'全服水位控制|waterline1'!O205*10000</f>
        <v>12132</v>
      </c>
    </row>
    <row r="102" spans="1:9" x14ac:dyDescent="0.25">
      <c r="A102" s="8">
        <v>2</v>
      </c>
      <c r="B102" s="8">
        <f t="shared" si="11"/>
        <v>1200000</v>
      </c>
      <c r="C102" s="8">
        <f t="shared" si="12"/>
        <v>0</v>
      </c>
      <c r="D102" s="8">
        <f t="shared" si="13"/>
        <v>1850000</v>
      </c>
      <c r="E102" s="8">
        <f t="shared" si="14"/>
        <v>1950000</v>
      </c>
      <c r="F102" s="8">
        <f>'全服水位控制|waterline1'!O206*10000</f>
        <v>12158</v>
      </c>
      <c r="G102" s="8">
        <f t="shared" si="9"/>
        <v>1850000</v>
      </c>
      <c r="H102" s="8">
        <f t="shared" si="10"/>
        <v>1950000</v>
      </c>
      <c r="I102" s="8">
        <f>'全服水位控制|waterline1'!O206*10000</f>
        <v>12158</v>
      </c>
    </row>
    <row r="103" spans="1:9" x14ac:dyDescent="0.25">
      <c r="A103" s="8">
        <v>2</v>
      </c>
      <c r="B103" s="8">
        <f t="shared" si="11"/>
        <v>1200000</v>
      </c>
      <c r="C103" s="8">
        <f t="shared" si="12"/>
        <v>0</v>
      </c>
      <c r="D103" s="8">
        <f t="shared" si="13"/>
        <v>1950000</v>
      </c>
      <c r="E103" s="8">
        <f t="shared" si="14"/>
        <v>2050000</v>
      </c>
      <c r="F103" s="8">
        <f>'全服水位控制|waterline1'!O207*10000</f>
        <v>12184</v>
      </c>
      <c r="G103" s="8">
        <f t="shared" si="9"/>
        <v>1950000</v>
      </c>
      <c r="H103" s="8">
        <f t="shared" si="10"/>
        <v>2050000</v>
      </c>
      <c r="I103" s="8">
        <f>'全服水位控制|waterline1'!O207*10000</f>
        <v>12184</v>
      </c>
    </row>
    <row r="104" spans="1:9" x14ac:dyDescent="0.25">
      <c r="A104" s="8">
        <v>2</v>
      </c>
      <c r="B104" s="8">
        <f t="shared" si="11"/>
        <v>1200000</v>
      </c>
      <c r="C104" s="8">
        <f t="shared" si="12"/>
        <v>0</v>
      </c>
      <c r="D104" s="8">
        <f t="shared" si="13"/>
        <v>2050000</v>
      </c>
      <c r="E104" s="8">
        <f t="shared" si="14"/>
        <v>2150000</v>
      </c>
      <c r="F104" s="8">
        <f>'全服水位控制|waterline1'!O208*10000</f>
        <v>12211</v>
      </c>
      <c r="G104" s="8">
        <f t="shared" si="9"/>
        <v>2050000</v>
      </c>
      <c r="H104" s="8">
        <f t="shared" si="10"/>
        <v>2150000</v>
      </c>
      <c r="I104" s="8">
        <f>'全服水位控制|waterline1'!O208*10000</f>
        <v>12211</v>
      </c>
    </row>
    <row r="105" spans="1:9" x14ac:dyDescent="0.25">
      <c r="A105" s="8">
        <v>2</v>
      </c>
      <c r="B105" s="8">
        <f t="shared" si="11"/>
        <v>1200000</v>
      </c>
      <c r="C105" s="8">
        <f t="shared" si="12"/>
        <v>0</v>
      </c>
      <c r="D105" s="8">
        <f t="shared" si="13"/>
        <v>2150000</v>
      </c>
      <c r="E105" s="8">
        <f t="shared" si="14"/>
        <v>2250000</v>
      </c>
      <c r="F105" s="8">
        <f>'全服水位控制|waterline1'!O209*10000</f>
        <v>12237</v>
      </c>
      <c r="G105" s="8">
        <f t="shared" si="9"/>
        <v>2150000</v>
      </c>
      <c r="H105" s="8">
        <f t="shared" si="10"/>
        <v>2250000</v>
      </c>
      <c r="I105" s="8">
        <f>'全服水位控制|waterline1'!O209*10000</f>
        <v>12237</v>
      </c>
    </row>
    <row r="106" spans="1:9" x14ac:dyDescent="0.25">
      <c r="A106" s="8">
        <v>2</v>
      </c>
      <c r="B106" s="8">
        <f t="shared" si="11"/>
        <v>1200000</v>
      </c>
      <c r="C106" s="8">
        <f t="shared" si="12"/>
        <v>0</v>
      </c>
      <c r="D106" s="8">
        <f t="shared" si="13"/>
        <v>2250000</v>
      </c>
      <c r="E106" s="8">
        <f t="shared" si="14"/>
        <v>2350000</v>
      </c>
      <c r="F106" s="8">
        <f>'全服水位控制|waterline1'!O210*10000</f>
        <v>12263</v>
      </c>
      <c r="G106" s="8">
        <f t="shared" si="9"/>
        <v>2250000</v>
      </c>
      <c r="H106" s="8">
        <f t="shared" si="10"/>
        <v>2350000</v>
      </c>
      <c r="I106" s="8">
        <f>'全服水位控制|waterline1'!O210*10000</f>
        <v>12263</v>
      </c>
    </row>
    <row r="107" spans="1:9" x14ac:dyDescent="0.25">
      <c r="A107" s="8">
        <v>2</v>
      </c>
      <c r="B107" s="8">
        <f t="shared" si="11"/>
        <v>1200000</v>
      </c>
      <c r="C107" s="8">
        <f t="shared" si="12"/>
        <v>0</v>
      </c>
      <c r="D107" s="8">
        <f t="shared" si="13"/>
        <v>2350000</v>
      </c>
      <c r="E107" s="8">
        <f t="shared" si="14"/>
        <v>2450000</v>
      </c>
      <c r="F107" s="8">
        <f>'全服水位控制|waterline1'!O211*10000</f>
        <v>12289.000000000002</v>
      </c>
      <c r="G107" s="8">
        <f t="shared" si="9"/>
        <v>2350000</v>
      </c>
      <c r="H107" s="8">
        <f t="shared" si="10"/>
        <v>2450000</v>
      </c>
      <c r="I107" s="8">
        <f>'全服水位控制|waterline1'!O211*10000</f>
        <v>12289.000000000002</v>
      </c>
    </row>
    <row r="108" spans="1:9" x14ac:dyDescent="0.25">
      <c r="A108" s="8">
        <v>2</v>
      </c>
      <c r="B108" s="8">
        <f t="shared" si="11"/>
        <v>1200000</v>
      </c>
      <c r="C108" s="8">
        <f t="shared" si="12"/>
        <v>0</v>
      </c>
      <c r="D108" s="8">
        <f t="shared" si="13"/>
        <v>2450000</v>
      </c>
      <c r="E108" s="8">
        <f t="shared" si="14"/>
        <v>0</v>
      </c>
      <c r="F108" s="8">
        <f>'全服水位控制|waterline1'!O212*10000</f>
        <v>12316</v>
      </c>
      <c r="G108" s="8">
        <f t="shared" si="9"/>
        <v>2450000</v>
      </c>
      <c r="H108" s="8">
        <f t="shared" si="10"/>
        <v>0</v>
      </c>
      <c r="I108" s="8">
        <f>'全服水位控制|waterline1'!O212*10000</f>
        <v>12316</v>
      </c>
    </row>
  </sheetData>
  <phoneticPr fontId="16" type="noConversion"/>
  <conditionalFormatting sqref="B1:C4">
    <cfRule type="containsText" dxfId="2" priority="1" operator="containsText" text=" ">
      <formula>NOT(ISERROR(SEARCH(" ",B1)))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8"/>
  <sheetViews>
    <sheetView workbookViewId="0">
      <selection activeCell="I5" sqref="I5"/>
    </sheetView>
  </sheetViews>
  <sheetFormatPr defaultColWidth="9" defaultRowHeight="16.5" x14ac:dyDescent="0.25"/>
  <cols>
    <col min="1" max="1" width="14.6328125" customWidth="1"/>
    <col min="2" max="2" width="19.6328125" style="8" customWidth="1"/>
    <col min="3" max="3" width="14.08984375" style="8" customWidth="1"/>
    <col min="4" max="4" width="21.7265625" customWidth="1"/>
    <col min="5" max="5" width="12.7265625" customWidth="1"/>
    <col min="6" max="6" width="14.36328125" customWidth="1"/>
    <col min="7" max="7" width="21.7265625" customWidth="1"/>
    <col min="8" max="8" width="12.7265625" customWidth="1"/>
    <col min="9" max="9" width="14.36328125" customWidth="1"/>
  </cols>
  <sheetData>
    <row r="1" spans="1:9" ht="14.5" x14ac:dyDescent="0.4">
      <c r="A1" s="1" t="s">
        <v>0</v>
      </c>
      <c r="B1" s="2" t="s">
        <v>0</v>
      </c>
      <c r="C1" s="2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</row>
    <row r="2" spans="1:9" ht="14.5" x14ac:dyDescent="0.4">
      <c r="A2" s="2" t="s">
        <v>5</v>
      </c>
      <c r="B2" s="3" t="s">
        <v>5</v>
      </c>
      <c r="C2" s="3" t="s">
        <v>5</v>
      </c>
      <c r="D2" s="2" t="s">
        <v>5</v>
      </c>
      <c r="E2" s="2" t="s">
        <v>5</v>
      </c>
      <c r="F2" s="2" t="s">
        <v>5</v>
      </c>
      <c r="G2" s="2" t="s">
        <v>5</v>
      </c>
      <c r="H2" s="2" t="s">
        <v>5</v>
      </c>
      <c r="I2" s="2" t="s">
        <v>5</v>
      </c>
    </row>
    <row r="3" spans="1:9" ht="14.5" x14ac:dyDescent="0.4">
      <c r="A3" s="2" t="s">
        <v>10</v>
      </c>
      <c r="B3" s="3" t="s">
        <v>11</v>
      </c>
      <c r="C3" s="3" t="s">
        <v>12</v>
      </c>
      <c r="D3" s="2" t="s">
        <v>86</v>
      </c>
      <c r="E3" s="2" t="s">
        <v>87</v>
      </c>
      <c r="F3" s="2" t="s">
        <v>105</v>
      </c>
      <c r="G3" s="2" t="s">
        <v>89</v>
      </c>
      <c r="H3" s="2" t="s">
        <v>90</v>
      </c>
      <c r="I3" s="2" t="s">
        <v>106</v>
      </c>
    </row>
    <row r="4" spans="1:9" ht="26.5" x14ac:dyDescent="0.4">
      <c r="A4" s="4" t="s">
        <v>28</v>
      </c>
      <c r="B4" s="5" t="s">
        <v>29</v>
      </c>
      <c r="C4" s="6" t="s">
        <v>30</v>
      </c>
      <c r="D4" s="7" t="s">
        <v>31</v>
      </c>
      <c r="E4" s="7"/>
      <c r="F4" s="7" t="s">
        <v>107</v>
      </c>
      <c r="G4" s="7" t="s">
        <v>31</v>
      </c>
      <c r="H4" s="7"/>
      <c r="I4" s="7" t="s">
        <v>107</v>
      </c>
    </row>
    <row r="5" spans="1:9" x14ac:dyDescent="0.25">
      <c r="A5" s="8">
        <v>2</v>
      </c>
      <c r="B5" s="9">
        <v>0</v>
      </c>
      <c r="C5" s="8">
        <f t="shared" ref="C5:C29" si="0">B31</f>
        <v>1000000</v>
      </c>
      <c r="D5" s="8">
        <f>'足球水线|waterline_soccer'!D5</f>
        <v>0</v>
      </c>
      <c r="E5" s="8">
        <f>'足球水线|waterline_soccer'!E5</f>
        <v>50000</v>
      </c>
      <c r="F5" s="8">
        <f>'全服水位控制|waterline1'!U109*10000</f>
        <v>9947</v>
      </c>
      <c r="G5" s="8">
        <f>D5</f>
        <v>0</v>
      </c>
      <c r="H5" s="8">
        <f>E5</f>
        <v>50000</v>
      </c>
      <c r="I5" s="8">
        <f>'全服水位控制|waterline1'!U109*10000</f>
        <v>9947</v>
      </c>
    </row>
    <row r="6" spans="1:9" x14ac:dyDescent="0.25">
      <c r="A6" s="8">
        <v>2</v>
      </c>
      <c r="B6" s="8">
        <f t="shared" ref="B6:B30" si="1">B5</f>
        <v>0</v>
      </c>
      <c r="C6" s="8">
        <f t="shared" si="0"/>
        <v>1000000</v>
      </c>
      <c r="D6" s="8">
        <f>'足球水线|waterline_soccer'!D6</f>
        <v>50000</v>
      </c>
      <c r="E6" s="8">
        <f>'足球水线|waterline_soccer'!E6</f>
        <v>150000</v>
      </c>
      <c r="F6" s="8">
        <f>'全服水位控制|waterline1'!U110*10000</f>
        <v>9920</v>
      </c>
      <c r="G6" s="8">
        <f t="shared" ref="G6:G69" si="2">D6</f>
        <v>50000</v>
      </c>
      <c r="H6" s="8">
        <f t="shared" ref="H6:H69" si="3">E6</f>
        <v>150000</v>
      </c>
      <c r="I6" s="8">
        <f>'全服水位控制|waterline1'!U110*10000</f>
        <v>9920</v>
      </c>
    </row>
    <row r="7" spans="1:9" x14ac:dyDescent="0.25">
      <c r="A7" s="8">
        <v>2</v>
      </c>
      <c r="B7" s="8">
        <f t="shared" si="1"/>
        <v>0</v>
      </c>
      <c r="C7" s="8">
        <f t="shared" si="0"/>
        <v>1000000</v>
      </c>
      <c r="D7" s="8">
        <f>'足球水线|waterline_soccer'!D7</f>
        <v>150000</v>
      </c>
      <c r="E7" s="8">
        <f>'足球水线|waterline_soccer'!E7</f>
        <v>250000</v>
      </c>
      <c r="F7" s="8">
        <f>'全服水位控制|waterline1'!U111*10000</f>
        <v>9894</v>
      </c>
      <c r="G7" s="8">
        <f t="shared" si="2"/>
        <v>150000</v>
      </c>
      <c r="H7" s="8">
        <f t="shared" si="3"/>
        <v>250000</v>
      </c>
      <c r="I7" s="8">
        <f>'全服水位控制|waterline1'!U111*10000</f>
        <v>9894</v>
      </c>
    </row>
    <row r="8" spans="1:9" x14ac:dyDescent="0.25">
      <c r="A8" s="8">
        <v>2</v>
      </c>
      <c r="B8" s="8">
        <f t="shared" si="1"/>
        <v>0</v>
      </c>
      <c r="C8" s="8">
        <f t="shared" si="0"/>
        <v>1000000</v>
      </c>
      <c r="D8" s="8">
        <f>'足球水线|waterline_soccer'!D8</f>
        <v>250000</v>
      </c>
      <c r="E8" s="8">
        <f>'足球水线|waterline_soccer'!E8</f>
        <v>350000</v>
      </c>
      <c r="F8" s="8">
        <f>'全服水位控制|waterline1'!U112*10000</f>
        <v>9867</v>
      </c>
      <c r="G8" s="8">
        <f t="shared" si="2"/>
        <v>250000</v>
      </c>
      <c r="H8" s="8">
        <f t="shared" si="3"/>
        <v>350000</v>
      </c>
      <c r="I8" s="8">
        <f>'全服水位控制|waterline1'!U112*10000</f>
        <v>9867</v>
      </c>
    </row>
    <row r="9" spans="1:9" x14ac:dyDescent="0.25">
      <c r="A9" s="8">
        <v>2</v>
      </c>
      <c r="B9" s="8">
        <f t="shared" si="1"/>
        <v>0</v>
      </c>
      <c r="C9" s="8">
        <f t="shared" si="0"/>
        <v>1000000</v>
      </c>
      <c r="D9" s="8">
        <f>'足球水线|waterline_soccer'!D9</f>
        <v>350000</v>
      </c>
      <c r="E9" s="8">
        <f>'足球水线|waterline_soccer'!E9</f>
        <v>450000</v>
      </c>
      <c r="F9" s="8">
        <f>'全服水位控制|waterline1'!U113*10000</f>
        <v>9840</v>
      </c>
      <c r="G9" s="8">
        <f t="shared" si="2"/>
        <v>350000</v>
      </c>
      <c r="H9" s="8">
        <f t="shared" si="3"/>
        <v>450000</v>
      </c>
      <c r="I9" s="8">
        <f>'全服水位控制|waterline1'!U113*10000</f>
        <v>9840</v>
      </c>
    </row>
    <row r="10" spans="1:9" x14ac:dyDescent="0.25">
      <c r="A10" s="8">
        <v>2</v>
      </c>
      <c r="B10" s="8">
        <f t="shared" si="1"/>
        <v>0</v>
      </c>
      <c r="C10" s="8">
        <f t="shared" si="0"/>
        <v>1000000</v>
      </c>
      <c r="D10" s="8">
        <f>'足球水线|waterline_soccer'!D10</f>
        <v>450000</v>
      </c>
      <c r="E10" s="8">
        <f>'足球水线|waterline_soccer'!E10</f>
        <v>550000</v>
      </c>
      <c r="F10" s="8">
        <f>'全服水位控制|waterline1'!U114*10000</f>
        <v>9814</v>
      </c>
      <c r="G10" s="8">
        <f t="shared" si="2"/>
        <v>450000</v>
      </c>
      <c r="H10" s="8">
        <f t="shared" si="3"/>
        <v>550000</v>
      </c>
      <c r="I10" s="8">
        <f>'全服水位控制|waterline1'!U114*10000</f>
        <v>9814</v>
      </c>
    </row>
    <row r="11" spans="1:9" x14ac:dyDescent="0.25">
      <c r="A11" s="8">
        <v>2</v>
      </c>
      <c r="B11" s="8">
        <f t="shared" si="1"/>
        <v>0</v>
      </c>
      <c r="C11" s="8">
        <f t="shared" si="0"/>
        <v>1000000</v>
      </c>
      <c r="D11" s="8">
        <f>'足球水线|waterline_soccer'!D11</f>
        <v>550000</v>
      </c>
      <c r="E11" s="8">
        <f>'足球水线|waterline_soccer'!E11</f>
        <v>650000</v>
      </c>
      <c r="F11" s="8">
        <f>'全服水位控制|waterline1'!U115*10000</f>
        <v>9787</v>
      </c>
      <c r="G11" s="8">
        <f t="shared" si="2"/>
        <v>550000</v>
      </c>
      <c r="H11" s="8">
        <f t="shared" si="3"/>
        <v>650000</v>
      </c>
      <c r="I11" s="8">
        <f>'全服水位控制|waterline1'!U115*10000</f>
        <v>9787</v>
      </c>
    </row>
    <row r="12" spans="1:9" x14ac:dyDescent="0.25">
      <c r="A12" s="8">
        <v>2</v>
      </c>
      <c r="B12" s="8">
        <f t="shared" si="1"/>
        <v>0</v>
      </c>
      <c r="C12" s="8">
        <f t="shared" si="0"/>
        <v>1000000</v>
      </c>
      <c r="D12" s="8">
        <f>'足球水线|waterline_soccer'!D12</f>
        <v>650000</v>
      </c>
      <c r="E12" s="8">
        <f>'足球水线|waterline_soccer'!E12</f>
        <v>750000</v>
      </c>
      <c r="F12" s="8">
        <f>'全服水位控制|waterline1'!U116*10000</f>
        <v>9761</v>
      </c>
      <c r="G12" s="8">
        <f t="shared" si="2"/>
        <v>650000</v>
      </c>
      <c r="H12" s="8">
        <f t="shared" si="3"/>
        <v>750000</v>
      </c>
      <c r="I12" s="8">
        <f>'全服水位控制|waterline1'!U116*10000</f>
        <v>9761</v>
      </c>
    </row>
    <row r="13" spans="1:9" x14ac:dyDescent="0.25">
      <c r="A13" s="8">
        <v>2</v>
      </c>
      <c r="B13" s="8">
        <f t="shared" si="1"/>
        <v>0</v>
      </c>
      <c r="C13" s="8">
        <f t="shared" si="0"/>
        <v>1000000</v>
      </c>
      <c r="D13" s="8">
        <f>'足球水线|waterline_soccer'!D13</f>
        <v>750000</v>
      </c>
      <c r="E13" s="8">
        <f>'足球水线|waterline_soccer'!E13</f>
        <v>850000</v>
      </c>
      <c r="F13" s="8">
        <f>'全服水位控制|waterline1'!U117*10000</f>
        <v>9734</v>
      </c>
      <c r="G13" s="8">
        <f t="shared" si="2"/>
        <v>750000</v>
      </c>
      <c r="H13" s="8">
        <f t="shared" si="3"/>
        <v>850000</v>
      </c>
      <c r="I13" s="8">
        <f>'全服水位控制|waterline1'!U117*10000</f>
        <v>9734</v>
      </c>
    </row>
    <row r="14" spans="1:9" x14ac:dyDescent="0.25">
      <c r="A14" s="8">
        <v>2</v>
      </c>
      <c r="B14" s="8">
        <f t="shared" si="1"/>
        <v>0</v>
      </c>
      <c r="C14" s="8">
        <f t="shared" si="0"/>
        <v>1000000</v>
      </c>
      <c r="D14" s="8">
        <f>'足球水线|waterline_soccer'!D14</f>
        <v>850000</v>
      </c>
      <c r="E14" s="8">
        <f>'足球水线|waterline_soccer'!E14</f>
        <v>950000</v>
      </c>
      <c r="F14" s="8">
        <f>'全服水位控制|waterline1'!U118*10000</f>
        <v>9707</v>
      </c>
      <c r="G14" s="8">
        <f t="shared" si="2"/>
        <v>850000</v>
      </c>
      <c r="H14" s="8">
        <f t="shared" si="3"/>
        <v>950000</v>
      </c>
      <c r="I14" s="8">
        <f>'全服水位控制|waterline1'!U118*10000</f>
        <v>9707</v>
      </c>
    </row>
    <row r="15" spans="1:9" x14ac:dyDescent="0.25">
      <c r="A15" s="8">
        <v>2</v>
      </c>
      <c r="B15" s="8">
        <f t="shared" si="1"/>
        <v>0</v>
      </c>
      <c r="C15" s="8">
        <f t="shared" si="0"/>
        <v>1000000</v>
      </c>
      <c r="D15" s="8">
        <f>'足球水线|waterline_soccer'!D15</f>
        <v>950000</v>
      </c>
      <c r="E15" s="8">
        <f>'足球水线|waterline_soccer'!E15</f>
        <v>1050000</v>
      </c>
      <c r="F15" s="8">
        <f>'全服水位控制|waterline1'!U119*10000</f>
        <v>9681</v>
      </c>
      <c r="G15" s="8">
        <f t="shared" si="2"/>
        <v>950000</v>
      </c>
      <c r="H15" s="8">
        <f t="shared" si="3"/>
        <v>1050000</v>
      </c>
      <c r="I15" s="8">
        <f>'全服水位控制|waterline1'!U119*10000</f>
        <v>9681</v>
      </c>
    </row>
    <row r="16" spans="1:9" x14ac:dyDescent="0.25">
      <c r="A16" s="8">
        <v>2</v>
      </c>
      <c r="B16" s="8">
        <f t="shared" si="1"/>
        <v>0</v>
      </c>
      <c r="C16" s="8">
        <f t="shared" si="0"/>
        <v>1000000</v>
      </c>
      <c r="D16" s="8">
        <f>'足球水线|waterline_soccer'!D16</f>
        <v>1050000</v>
      </c>
      <c r="E16" s="8">
        <f>'足球水线|waterline_soccer'!E16</f>
        <v>1150000</v>
      </c>
      <c r="F16" s="8">
        <f>'全服水位控制|waterline1'!U120*10000</f>
        <v>9654</v>
      </c>
      <c r="G16" s="8">
        <f t="shared" si="2"/>
        <v>1050000</v>
      </c>
      <c r="H16" s="8">
        <f t="shared" si="3"/>
        <v>1150000</v>
      </c>
      <c r="I16" s="8">
        <f>'全服水位控制|waterline1'!U120*10000</f>
        <v>9654</v>
      </c>
    </row>
    <row r="17" spans="1:9" x14ac:dyDescent="0.25">
      <c r="A17" s="8">
        <v>2</v>
      </c>
      <c r="B17" s="8">
        <f t="shared" si="1"/>
        <v>0</v>
      </c>
      <c r="C17" s="8">
        <f t="shared" si="0"/>
        <v>1000000</v>
      </c>
      <c r="D17" s="8">
        <f>'足球水线|waterline_soccer'!D17</f>
        <v>1150000</v>
      </c>
      <c r="E17" s="8">
        <f>'足球水线|waterline_soccer'!E17</f>
        <v>1250000</v>
      </c>
      <c r="F17" s="8">
        <f>'全服水位控制|waterline1'!U121*10000</f>
        <v>9628</v>
      </c>
      <c r="G17" s="8">
        <f t="shared" si="2"/>
        <v>1150000</v>
      </c>
      <c r="H17" s="8">
        <f t="shared" si="3"/>
        <v>1250000</v>
      </c>
      <c r="I17" s="8">
        <f>'全服水位控制|waterline1'!U121*10000</f>
        <v>9628</v>
      </c>
    </row>
    <row r="18" spans="1:9" x14ac:dyDescent="0.25">
      <c r="A18" s="8">
        <v>2</v>
      </c>
      <c r="B18" s="8">
        <f t="shared" si="1"/>
        <v>0</v>
      </c>
      <c r="C18" s="8">
        <f t="shared" si="0"/>
        <v>1000000</v>
      </c>
      <c r="D18" s="8">
        <f>'足球水线|waterline_soccer'!D18</f>
        <v>1250000</v>
      </c>
      <c r="E18" s="8">
        <f>'足球水线|waterline_soccer'!E18</f>
        <v>1350000</v>
      </c>
      <c r="F18" s="8">
        <f>'全服水位控制|waterline1'!U122*10000</f>
        <v>9601</v>
      </c>
      <c r="G18" s="8">
        <f t="shared" si="2"/>
        <v>1250000</v>
      </c>
      <c r="H18" s="8">
        <f t="shared" si="3"/>
        <v>1350000</v>
      </c>
      <c r="I18" s="8">
        <f>'全服水位控制|waterline1'!U122*10000</f>
        <v>9601</v>
      </c>
    </row>
    <row r="19" spans="1:9" x14ac:dyDescent="0.25">
      <c r="A19" s="8">
        <v>2</v>
      </c>
      <c r="B19" s="8">
        <f t="shared" si="1"/>
        <v>0</v>
      </c>
      <c r="C19" s="8">
        <f t="shared" si="0"/>
        <v>1000000</v>
      </c>
      <c r="D19" s="8">
        <f>'足球水线|waterline_soccer'!D19</f>
        <v>1350000</v>
      </c>
      <c r="E19" s="8">
        <f>'足球水线|waterline_soccer'!E19</f>
        <v>1450000</v>
      </c>
      <c r="F19" s="8">
        <f>'全服水位控制|waterline1'!U123*10000</f>
        <v>9574</v>
      </c>
      <c r="G19" s="8">
        <f t="shared" si="2"/>
        <v>1350000</v>
      </c>
      <c r="H19" s="8">
        <f t="shared" si="3"/>
        <v>1450000</v>
      </c>
      <c r="I19" s="8">
        <f>'全服水位控制|waterline1'!U123*10000</f>
        <v>9574</v>
      </c>
    </row>
    <row r="20" spans="1:9" x14ac:dyDescent="0.25">
      <c r="A20" s="8">
        <v>2</v>
      </c>
      <c r="B20" s="8">
        <f t="shared" si="1"/>
        <v>0</v>
      </c>
      <c r="C20" s="8">
        <f t="shared" si="0"/>
        <v>1000000</v>
      </c>
      <c r="D20" s="8">
        <f>'足球水线|waterline_soccer'!D20</f>
        <v>1450000</v>
      </c>
      <c r="E20" s="8">
        <f>'足球水线|waterline_soccer'!E20</f>
        <v>1550000</v>
      </c>
      <c r="F20" s="8">
        <f>'全服水位控制|waterline1'!U124*10000</f>
        <v>9548</v>
      </c>
      <c r="G20" s="8">
        <f t="shared" si="2"/>
        <v>1450000</v>
      </c>
      <c r="H20" s="8">
        <f t="shared" si="3"/>
        <v>1550000</v>
      </c>
      <c r="I20" s="8">
        <f>'全服水位控制|waterline1'!U124*10000</f>
        <v>9548</v>
      </c>
    </row>
    <row r="21" spans="1:9" x14ac:dyDescent="0.25">
      <c r="A21" s="8">
        <v>2</v>
      </c>
      <c r="B21" s="8">
        <f t="shared" si="1"/>
        <v>0</v>
      </c>
      <c r="C21" s="8">
        <f t="shared" si="0"/>
        <v>1000000</v>
      </c>
      <c r="D21" s="8">
        <f>'足球水线|waterline_soccer'!D21</f>
        <v>1550000</v>
      </c>
      <c r="E21" s="8">
        <f>'足球水线|waterline_soccer'!E21</f>
        <v>1650000</v>
      </c>
      <c r="F21" s="8">
        <f>'全服水位控制|waterline1'!U125*10000</f>
        <v>9521</v>
      </c>
      <c r="G21" s="8">
        <f t="shared" si="2"/>
        <v>1550000</v>
      </c>
      <c r="H21" s="8">
        <f t="shared" si="3"/>
        <v>1650000</v>
      </c>
      <c r="I21" s="8">
        <f>'全服水位控制|waterline1'!U125*10000</f>
        <v>9521</v>
      </c>
    </row>
    <row r="22" spans="1:9" x14ac:dyDescent="0.25">
      <c r="A22" s="8">
        <v>2</v>
      </c>
      <c r="B22" s="8">
        <f t="shared" si="1"/>
        <v>0</v>
      </c>
      <c r="C22" s="8">
        <f t="shared" si="0"/>
        <v>1000000</v>
      </c>
      <c r="D22" s="8">
        <f>'足球水线|waterline_soccer'!D22</f>
        <v>1650000</v>
      </c>
      <c r="E22" s="8">
        <f>'足球水线|waterline_soccer'!E22</f>
        <v>1750000</v>
      </c>
      <c r="F22" s="8">
        <f>'全服水位控制|waterline1'!U126*10000</f>
        <v>9495</v>
      </c>
      <c r="G22" s="8">
        <f t="shared" si="2"/>
        <v>1650000</v>
      </c>
      <c r="H22" s="8">
        <f t="shared" si="3"/>
        <v>1750000</v>
      </c>
      <c r="I22" s="8">
        <f>'全服水位控制|waterline1'!U126*10000</f>
        <v>9495</v>
      </c>
    </row>
    <row r="23" spans="1:9" x14ac:dyDescent="0.25">
      <c r="A23" s="8">
        <v>2</v>
      </c>
      <c r="B23" s="8">
        <f t="shared" si="1"/>
        <v>0</v>
      </c>
      <c r="C23" s="8">
        <f t="shared" si="0"/>
        <v>1000000</v>
      </c>
      <c r="D23" s="8">
        <f>'足球水线|waterline_soccer'!D23</f>
        <v>1750000</v>
      </c>
      <c r="E23" s="8">
        <f>'足球水线|waterline_soccer'!E23</f>
        <v>1850000</v>
      </c>
      <c r="F23" s="8">
        <f>'全服水位控制|waterline1'!U127*10000</f>
        <v>9468</v>
      </c>
      <c r="G23" s="8">
        <f t="shared" si="2"/>
        <v>1750000</v>
      </c>
      <c r="H23" s="8">
        <f t="shared" si="3"/>
        <v>1850000</v>
      </c>
      <c r="I23" s="8">
        <f>'全服水位控制|waterline1'!U127*10000</f>
        <v>9468</v>
      </c>
    </row>
    <row r="24" spans="1:9" x14ac:dyDescent="0.25">
      <c r="A24" s="8">
        <v>2</v>
      </c>
      <c r="B24" s="8">
        <f t="shared" si="1"/>
        <v>0</v>
      </c>
      <c r="C24" s="8">
        <f t="shared" si="0"/>
        <v>1000000</v>
      </c>
      <c r="D24" s="8">
        <f>'足球水线|waterline_soccer'!D24</f>
        <v>1850000</v>
      </c>
      <c r="E24" s="8">
        <f>'足球水线|waterline_soccer'!E24</f>
        <v>1950000</v>
      </c>
      <c r="F24" s="8">
        <f>'全服水位控制|waterline1'!U128*10000</f>
        <v>9441</v>
      </c>
      <c r="G24" s="8">
        <f t="shared" si="2"/>
        <v>1850000</v>
      </c>
      <c r="H24" s="8">
        <f t="shared" si="3"/>
        <v>1950000</v>
      </c>
      <c r="I24" s="8">
        <f>'全服水位控制|waterline1'!U128*10000</f>
        <v>9441</v>
      </c>
    </row>
    <row r="25" spans="1:9" x14ac:dyDescent="0.25">
      <c r="A25" s="8">
        <v>2</v>
      </c>
      <c r="B25" s="8">
        <f t="shared" si="1"/>
        <v>0</v>
      </c>
      <c r="C25" s="8">
        <f t="shared" si="0"/>
        <v>1000000</v>
      </c>
      <c r="D25" s="8">
        <f>'足球水线|waterline_soccer'!D25</f>
        <v>1950000</v>
      </c>
      <c r="E25" s="8">
        <f>'足球水线|waterline_soccer'!E25</f>
        <v>2050000</v>
      </c>
      <c r="F25" s="8">
        <f>'全服水位控制|waterline1'!U129*10000</f>
        <v>9415</v>
      </c>
      <c r="G25" s="8">
        <f t="shared" si="2"/>
        <v>1950000</v>
      </c>
      <c r="H25" s="8">
        <f t="shared" si="3"/>
        <v>2050000</v>
      </c>
      <c r="I25" s="8">
        <f>'全服水位控制|waterline1'!U129*10000</f>
        <v>9415</v>
      </c>
    </row>
    <row r="26" spans="1:9" x14ac:dyDescent="0.25">
      <c r="A26" s="8">
        <v>2</v>
      </c>
      <c r="B26" s="8">
        <f t="shared" si="1"/>
        <v>0</v>
      </c>
      <c r="C26" s="8">
        <f t="shared" si="0"/>
        <v>1000000</v>
      </c>
      <c r="D26" s="8">
        <f>'足球水线|waterline_soccer'!D26</f>
        <v>2050000</v>
      </c>
      <c r="E26" s="8">
        <f>'足球水线|waterline_soccer'!E26</f>
        <v>2150000</v>
      </c>
      <c r="F26" s="8">
        <f>'全服水位控制|waterline1'!U130*10000</f>
        <v>9388</v>
      </c>
      <c r="G26" s="8">
        <f t="shared" si="2"/>
        <v>2050000</v>
      </c>
      <c r="H26" s="8">
        <f t="shared" si="3"/>
        <v>2150000</v>
      </c>
      <c r="I26" s="8">
        <f>'全服水位控制|waterline1'!U130*10000</f>
        <v>9388</v>
      </c>
    </row>
    <row r="27" spans="1:9" x14ac:dyDescent="0.25">
      <c r="A27" s="8">
        <v>2</v>
      </c>
      <c r="B27" s="8">
        <f t="shared" si="1"/>
        <v>0</v>
      </c>
      <c r="C27" s="8">
        <f t="shared" si="0"/>
        <v>1000000</v>
      </c>
      <c r="D27" s="8">
        <f>'足球水线|waterline_soccer'!D27</f>
        <v>2150000</v>
      </c>
      <c r="E27" s="8">
        <f>'足球水线|waterline_soccer'!E27</f>
        <v>2250000</v>
      </c>
      <c r="F27" s="8">
        <f>'全服水位控制|waterline1'!U131*10000</f>
        <v>9362</v>
      </c>
      <c r="G27" s="8">
        <f t="shared" si="2"/>
        <v>2150000</v>
      </c>
      <c r="H27" s="8">
        <f t="shared" si="3"/>
        <v>2250000</v>
      </c>
      <c r="I27" s="8">
        <f>'全服水位控制|waterline1'!U131*10000</f>
        <v>9362</v>
      </c>
    </row>
    <row r="28" spans="1:9" x14ac:dyDescent="0.25">
      <c r="A28" s="8">
        <v>2</v>
      </c>
      <c r="B28" s="8">
        <f t="shared" si="1"/>
        <v>0</v>
      </c>
      <c r="C28" s="8">
        <f t="shared" si="0"/>
        <v>1000000</v>
      </c>
      <c r="D28" s="8">
        <f>'足球水线|waterline_soccer'!D28</f>
        <v>2250000</v>
      </c>
      <c r="E28" s="8">
        <f>'足球水线|waterline_soccer'!E28</f>
        <v>2350000</v>
      </c>
      <c r="F28" s="8">
        <f>'全服水位控制|waterline1'!U132*10000</f>
        <v>9335</v>
      </c>
      <c r="G28" s="8">
        <f t="shared" si="2"/>
        <v>2250000</v>
      </c>
      <c r="H28" s="8">
        <f t="shared" si="3"/>
        <v>2350000</v>
      </c>
      <c r="I28" s="8">
        <f>'全服水位控制|waterline1'!U132*10000</f>
        <v>9335</v>
      </c>
    </row>
    <row r="29" spans="1:9" x14ac:dyDescent="0.25">
      <c r="A29" s="8">
        <v>2</v>
      </c>
      <c r="B29" s="8">
        <f t="shared" si="1"/>
        <v>0</v>
      </c>
      <c r="C29" s="8">
        <f t="shared" si="0"/>
        <v>1000000</v>
      </c>
      <c r="D29" s="8">
        <f>'足球水线|waterline_soccer'!D29</f>
        <v>2350000</v>
      </c>
      <c r="E29" s="8">
        <f>'足球水线|waterline_soccer'!E29</f>
        <v>2450000</v>
      </c>
      <c r="F29" s="8">
        <f>'全服水位控制|waterline1'!U133*10000</f>
        <v>9309</v>
      </c>
      <c r="G29" s="8">
        <f t="shared" si="2"/>
        <v>2350000</v>
      </c>
      <c r="H29" s="8">
        <f t="shared" si="3"/>
        <v>2450000</v>
      </c>
      <c r="I29" s="8">
        <f>'全服水位控制|waterline1'!U133*10000</f>
        <v>9309</v>
      </c>
    </row>
    <row r="30" spans="1:9" x14ac:dyDescent="0.25">
      <c r="A30" s="8">
        <v>2</v>
      </c>
      <c r="B30" s="9">
        <f t="shared" si="1"/>
        <v>0</v>
      </c>
      <c r="C30" s="9">
        <f t="shared" ref="C30:C93" si="4">B56</f>
        <v>1000000</v>
      </c>
      <c r="D30" s="8">
        <f>'足球水线|waterline_soccer'!D30</f>
        <v>2450000</v>
      </c>
      <c r="E30" s="8">
        <f>'足球水线|waterline_soccer'!E30</f>
        <v>0</v>
      </c>
      <c r="F30" s="8">
        <f>'全服水位控制|waterline1'!U134*10000</f>
        <v>9282</v>
      </c>
      <c r="G30" s="8">
        <f t="shared" si="2"/>
        <v>2450000</v>
      </c>
      <c r="H30" s="8">
        <f t="shared" si="3"/>
        <v>0</v>
      </c>
      <c r="I30" s="8">
        <f>'全服水位控制|waterline1'!U134*10000</f>
        <v>9282</v>
      </c>
    </row>
    <row r="31" spans="1:9" x14ac:dyDescent="0.25">
      <c r="A31" s="8">
        <v>2</v>
      </c>
      <c r="B31" s="9">
        <v>1000000</v>
      </c>
      <c r="C31" s="8">
        <f t="shared" si="4"/>
        <v>2000000</v>
      </c>
      <c r="D31" s="8">
        <f t="shared" ref="D31:D94" si="5">D5</f>
        <v>0</v>
      </c>
      <c r="E31" s="8">
        <f t="shared" ref="E31:E94" si="6">E5</f>
        <v>50000</v>
      </c>
      <c r="F31" s="8">
        <f>'全服水位控制|waterline1'!U135*10000</f>
        <v>9441</v>
      </c>
      <c r="G31" s="8">
        <f t="shared" si="2"/>
        <v>0</v>
      </c>
      <c r="H31" s="8">
        <f t="shared" si="3"/>
        <v>50000</v>
      </c>
      <c r="I31" s="8">
        <f>'全服水位控制|waterline1'!U135*10000</f>
        <v>9441</v>
      </c>
    </row>
    <row r="32" spans="1:9" x14ac:dyDescent="0.25">
      <c r="A32" s="8">
        <v>2</v>
      </c>
      <c r="B32" s="8">
        <f t="shared" ref="B32:B56" si="7">B31</f>
        <v>1000000</v>
      </c>
      <c r="C32" s="8">
        <f t="shared" si="4"/>
        <v>2000000</v>
      </c>
      <c r="D32" s="8">
        <f t="shared" si="5"/>
        <v>50000</v>
      </c>
      <c r="E32" s="8">
        <f t="shared" si="6"/>
        <v>150000</v>
      </c>
      <c r="F32" s="8">
        <f>'全服水位控制|waterline1'!U136*10000</f>
        <v>9415</v>
      </c>
      <c r="G32" s="8">
        <f t="shared" si="2"/>
        <v>50000</v>
      </c>
      <c r="H32" s="8">
        <f t="shared" si="3"/>
        <v>150000</v>
      </c>
      <c r="I32" s="8">
        <f>'全服水位控制|waterline1'!U136*10000</f>
        <v>9415</v>
      </c>
    </row>
    <row r="33" spans="1:9" x14ac:dyDescent="0.25">
      <c r="A33" s="8">
        <v>2</v>
      </c>
      <c r="B33" s="8">
        <f t="shared" si="7"/>
        <v>1000000</v>
      </c>
      <c r="C33" s="8">
        <f t="shared" si="4"/>
        <v>2000000</v>
      </c>
      <c r="D33" s="8">
        <f t="shared" si="5"/>
        <v>150000</v>
      </c>
      <c r="E33" s="8">
        <f t="shared" si="6"/>
        <v>250000</v>
      </c>
      <c r="F33" s="8">
        <f>'全服水位控制|waterline1'!U137*10000</f>
        <v>9388</v>
      </c>
      <c r="G33" s="8">
        <f t="shared" si="2"/>
        <v>150000</v>
      </c>
      <c r="H33" s="8">
        <f t="shared" si="3"/>
        <v>250000</v>
      </c>
      <c r="I33" s="8">
        <f>'全服水位控制|waterline1'!U137*10000</f>
        <v>9388</v>
      </c>
    </row>
    <row r="34" spans="1:9" x14ac:dyDescent="0.25">
      <c r="A34" s="8">
        <v>2</v>
      </c>
      <c r="B34" s="8">
        <f t="shared" si="7"/>
        <v>1000000</v>
      </c>
      <c r="C34" s="8">
        <f t="shared" si="4"/>
        <v>2000000</v>
      </c>
      <c r="D34" s="8">
        <f t="shared" si="5"/>
        <v>250000</v>
      </c>
      <c r="E34" s="8">
        <f t="shared" si="6"/>
        <v>350000</v>
      </c>
      <c r="F34" s="8">
        <f>'全服水位控制|waterline1'!U138*10000</f>
        <v>9362</v>
      </c>
      <c r="G34" s="8">
        <f t="shared" si="2"/>
        <v>250000</v>
      </c>
      <c r="H34" s="8">
        <f t="shared" si="3"/>
        <v>350000</v>
      </c>
      <c r="I34" s="8">
        <f>'全服水位控制|waterline1'!U138*10000</f>
        <v>9362</v>
      </c>
    </row>
    <row r="35" spans="1:9" x14ac:dyDescent="0.25">
      <c r="A35" s="8">
        <v>2</v>
      </c>
      <c r="B35" s="8">
        <f t="shared" si="7"/>
        <v>1000000</v>
      </c>
      <c r="C35" s="8">
        <f t="shared" si="4"/>
        <v>2000000</v>
      </c>
      <c r="D35" s="8">
        <f t="shared" si="5"/>
        <v>350000</v>
      </c>
      <c r="E35" s="8">
        <f t="shared" si="6"/>
        <v>450000</v>
      </c>
      <c r="F35" s="8">
        <f>'全服水位控制|waterline1'!U139*10000</f>
        <v>9335</v>
      </c>
      <c r="G35" s="8">
        <f t="shared" si="2"/>
        <v>350000</v>
      </c>
      <c r="H35" s="8">
        <f t="shared" si="3"/>
        <v>450000</v>
      </c>
      <c r="I35" s="8">
        <f>'全服水位控制|waterline1'!U139*10000</f>
        <v>9335</v>
      </c>
    </row>
    <row r="36" spans="1:9" x14ac:dyDescent="0.25">
      <c r="A36" s="8">
        <v>2</v>
      </c>
      <c r="B36" s="8">
        <f t="shared" si="7"/>
        <v>1000000</v>
      </c>
      <c r="C36" s="8">
        <f t="shared" si="4"/>
        <v>2000000</v>
      </c>
      <c r="D36" s="8">
        <f t="shared" si="5"/>
        <v>450000</v>
      </c>
      <c r="E36" s="8">
        <f t="shared" si="6"/>
        <v>550000</v>
      </c>
      <c r="F36" s="8">
        <f>'全服水位控制|waterline1'!U140*10000</f>
        <v>9309</v>
      </c>
      <c r="G36" s="8">
        <f t="shared" si="2"/>
        <v>450000</v>
      </c>
      <c r="H36" s="8">
        <f t="shared" si="3"/>
        <v>550000</v>
      </c>
      <c r="I36" s="8">
        <f>'全服水位控制|waterline1'!U140*10000</f>
        <v>9309</v>
      </c>
    </row>
    <row r="37" spans="1:9" x14ac:dyDescent="0.25">
      <c r="A37" s="8">
        <v>2</v>
      </c>
      <c r="B37" s="8">
        <f t="shared" si="7"/>
        <v>1000000</v>
      </c>
      <c r="C37" s="8">
        <f t="shared" si="4"/>
        <v>2000000</v>
      </c>
      <c r="D37" s="8">
        <f t="shared" si="5"/>
        <v>550000</v>
      </c>
      <c r="E37" s="8">
        <f t="shared" si="6"/>
        <v>650000</v>
      </c>
      <c r="F37" s="8">
        <f>'全服水位控制|waterline1'!U141*10000</f>
        <v>9282</v>
      </c>
      <c r="G37" s="8">
        <f t="shared" si="2"/>
        <v>550000</v>
      </c>
      <c r="H37" s="8">
        <f t="shared" si="3"/>
        <v>650000</v>
      </c>
      <c r="I37" s="8">
        <f>'全服水位控制|waterline1'!U141*10000</f>
        <v>9282</v>
      </c>
    </row>
    <row r="38" spans="1:9" x14ac:dyDescent="0.25">
      <c r="A38" s="8">
        <v>2</v>
      </c>
      <c r="B38" s="8">
        <f t="shared" si="7"/>
        <v>1000000</v>
      </c>
      <c r="C38" s="8">
        <f t="shared" si="4"/>
        <v>2000000</v>
      </c>
      <c r="D38" s="8">
        <f t="shared" si="5"/>
        <v>650000</v>
      </c>
      <c r="E38" s="8">
        <f t="shared" si="6"/>
        <v>750000</v>
      </c>
      <c r="F38" s="8">
        <f>'全服水位控制|waterline1'!U142*10000</f>
        <v>9255</v>
      </c>
      <c r="G38" s="8">
        <f t="shared" si="2"/>
        <v>650000</v>
      </c>
      <c r="H38" s="8">
        <f t="shared" si="3"/>
        <v>750000</v>
      </c>
      <c r="I38" s="8">
        <f>'全服水位控制|waterline1'!U142*10000</f>
        <v>9255</v>
      </c>
    </row>
    <row r="39" spans="1:9" x14ac:dyDescent="0.25">
      <c r="A39" s="8">
        <v>2</v>
      </c>
      <c r="B39" s="8">
        <f t="shared" si="7"/>
        <v>1000000</v>
      </c>
      <c r="C39" s="8">
        <f t="shared" si="4"/>
        <v>2000000</v>
      </c>
      <c r="D39" s="8">
        <f t="shared" si="5"/>
        <v>750000</v>
      </c>
      <c r="E39" s="8">
        <f t="shared" si="6"/>
        <v>850000</v>
      </c>
      <c r="F39" s="8">
        <f>'全服水位控制|waterline1'!U143*10000</f>
        <v>9229</v>
      </c>
      <c r="G39" s="8">
        <f t="shared" si="2"/>
        <v>750000</v>
      </c>
      <c r="H39" s="8">
        <f t="shared" si="3"/>
        <v>850000</v>
      </c>
      <c r="I39" s="8">
        <f>'全服水位控制|waterline1'!U143*10000</f>
        <v>9229</v>
      </c>
    </row>
    <row r="40" spans="1:9" x14ac:dyDescent="0.25">
      <c r="A40" s="8">
        <v>2</v>
      </c>
      <c r="B40" s="8">
        <f t="shared" si="7"/>
        <v>1000000</v>
      </c>
      <c r="C40" s="8">
        <f t="shared" si="4"/>
        <v>2000000</v>
      </c>
      <c r="D40" s="8">
        <f t="shared" si="5"/>
        <v>850000</v>
      </c>
      <c r="E40" s="8">
        <f t="shared" si="6"/>
        <v>950000</v>
      </c>
      <c r="F40" s="8">
        <f>'全服水位控制|waterline1'!U144*10000</f>
        <v>9202</v>
      </c>
      <c r="G40" s="8">
        <f t="shared" si="2"/>
        <v>850000</v>
      </c>
      <c r="H40" s="8">
        <f t="shared" si="3"/>
        <v>950000</v>
      </c>
      <c r="I40" s="8">
        <f>'全服水位控制|waterline1'!U144*10000</f>
        <v>9202</v>
      </c>
    </row>
    <row r="41" spans="1:9" x14ac:dyDescent="0.25">
      <c r="A41" s="8">
        <v>2</v>
      </c>
      <c r="B41" s="8">
        <f t="shared" si="7"/>
        <v>1000000</v>
      </c>
      <c r="C41" s="8">
        <f t="shared" si="4"/>
        <v>2000000</v>
      </c>
      <c r="D41" s="8">
        <f t="shared" si="5"/>
        <v>950000</v>
      </c>
      <c r="E41" s="8">
        <f t="shared" si="6"/>
        <v>1050000</v>
      </c>
      <c r="F41" s="8">
        <f>'全服水位控制|waterline1'!U145*10000</f>
        <v>9176</v>
      </c>
      <c r="G41" s="8">
        <f t="shared" si="2"/>
        <v>950000</v>
      </c>
      <c r="H41" s="8">
        <f t="shared" si="3"/>
        <v>1050000</v>
      </c>
      <c r="I41" s="8">
        <f>'全服水位控制|waterline1'!U145*10000</f>
        <v>9176</v>
      </c>
    </row>
    <row r="42" spans="1:9" x14ac:dyDescent="0.25">
      <c r="A42" s="8">
        <v>2</v>
      </c>
      <c r="B42" s="8">
        <f t="shared" si="7"/>
        <v>1000000</v>
      </c>
      <c r="C42" s="8">
        <f t="shared" si="4"/>
        <v>2000000</v>
      </c>
      <c r="D42" s="8">
        <f t="shared" si="5"/>
        <v>1050000</v>
      </c>
      <c r="E42" s="8">
        <f t="shared" si="6"/>
        <v>1150000</v>
      </c>
      <c r="F42" s="8">
        <f>'全服水位控制|waterline1'!U146*10000</f>
        <v>9149</v>
      </c>
      <c r="G42" s="8">
        <f t="shared" si="2"/>
        <v>1050000</v>
      </c>
      <c r="H42" s="8">
        <f t="shared" si="3"/>
        <v>1150000</v>
      </c>
      <c r="I42" s="8">
        <f>'全服水位控制|waterline1'!U146*10000</f>
        <v>9149</v>
      </c>
    </row>
    <row r="43" spans="1:9" x14ac:dyDescent="0.25">
      <c r="A43" s="8">
        <v>2</v>
      </c>
      <c r="B43" s="8">
        <f t="shared" si="7"/>
        <v>1000000</v>
      </c>
      <c r="C43" s="8">
        <f t="shared" si="4"/>
        <v>2000000</v>
      </c>
      <c r="D43" s="8">
        <f t="shared" si="5"/>
        <v>1150000</v>
      </c>
      <c r="E43" s="8">
        <f t="shared" si="6"/>
        <v>1250000</v>
      </c>
      <c r="F43" s="8">
        <f>'全服水位控制|waterline1'!U147*10000</f>
        <v>9122</v>
      </c>
      <c r="G43" s="8">
        <f t="shared" si="2"/>
        <v>1150000</v>
      </c>
      <c r="H43" s="8">
        <f t="shared" si="3"/>
        <v>1250000</v>
      </c>
      <c r="I43" s="8">
        <f>'全服水位控制|waterline1'!U147*10000</f>
        <v>9122</v>
      </c>
    </row>
    <row r="44" spans="1:9" x14ac:dyDescent="0.25">
      <c r="A44" s="8">
        <v>2</v>
      </c>
      <c r="B44" s="8">
        <f t="shared" si="7"/>
        <v>1000000</v>
      </c>
      <c r="C44" s="8">
        <f t="shared" si="4"/>
        <v>2000000</v>
      </c>
      <c r="D44" s="8">
        <f t="shared" si="5"/>
        <v>1250000</v>
      </c>
      <c r="E44" s="8">
        <f t="shared" si="6"/>
        <v>1350000</v>
      </c>
      <c r="F44" s="8">
        <f>'全服水位控制|waterline1'!U148*10000</f>
        <v>9096</v>
      </c>
      <c r="G44" s="8">
        <f t="shared" si="2"/>
        <v>1250000</v>
      </c>
      <c r="H44" s="8">
        <f t="shared" si="3"/>
        <v>1350000</v>
      </c>
      <c r="I44" s="8">
        <f>'全服水位控制|waterline1'!U148*10000</f>
        <v>9096</v>
      </c>
    </row>
    <row r="45" spans="1:9" x14ac:dyDescent="0.25">
      <c r="A45" s="8">
        <v>2</v>
      </c>
      <c r="B45" s="8">
        <f t="shared" si="7"/>
        <v>1000000</v>
      </c>
      <c r="C45" s="8">
        <f t="shared" si="4"/>
        <v>2000000</v>
      </c>
      <c r="D45" s="8">
        <f t="shared" si="5"/>
        <v>1350000</v>
      </c>
      <c r="E45" s="8">
        <f t="shared" si="6"/>
        <v>1450000</v>
      </c>
      <c r="F45" s="8">
        <f>'全服水位控制|waterline1'!U149*10000</f>
        <v>9069</v>
      </c>
      <c r="G45" s="8">
        <f t="shared" si="2"/>
        <v>1350000</v>
      </c>
      <c r="H45" s="8">
        <f t="shared" si="3"/>
        <v>1450000</v>
      </c>
      <c r="I45" s="8">
        <f>'全服水位控制|waterline1'!U149*10000</f>
        <v>9069</v>
      </c>
    </row>
    <row r="46" spans="1:9" x14ac:dyDescent="0.25">
      <c r="A46" s="8">
        <v>2</v>
      </c>
      <c r="B46" s="8">
        <f t="shared" si="7"/>
        <v>1000000</v>
      </c>
      <c r="C46" s="8">
        <f t="shared" si="4"/>
        <v>2000000</v>
      </c>
      <c r="D46" s="8">
        <f t="shared" si="5"/>
        <v>1450000</v>
      </c>
      <c r="E46" s="8">
        <f t="shared" si="6"/>
        <v>1550000</v>
      </c>
      <c r="F46" s="8">
        <f>'全服水位控制|waterline1'!U150*10000</f>
        <v>9043</v>
      </c>
      <c r="G46" s="8">
        <f t="shared" si="2"/>
        <v>1450000</v>
      </c>
      <c r="H46" s="8">
        <f t="shared" si="3"/>
        <v>1550000</v>
      </c>
      <c r="I46" s="8">
        <f>'全服水位控制|waterline1'!U150*10000</f>
        <v>9043</v>
      </c>
    </row>
    <row r="47" spans="1:9" x14ac:dyDescent="0.25">
      <c r="A47" s="8">
        <v>2</v>
      </c>
      <c r="B47" s="8">
        <f t="shared" si="7"/>
        <v>1000000</v>
      </c>
      <c r="C47" s="8">
        <f t="shared" si="4"/>
        <v>2000000</v>
      </c>
      <c r="D47" s="8">
        <f t="shared" si="5"/>
        <v>1550000</v>
      </c>
      <c r="E47" s="8">
        <f t="shared" si="6"/>
        <v>1650000</v>
      </c>
      <c r="F47" s="8">
        <f>'全服水位控制|waterline1'!U151*10000</f>
        <v>9016</v>
      </c>
      <c r="G47" s="8">
        <f t="shared" si="2"/>
        <v>1550000</v>
      </c>
      <c r="H47" s="8">
        <f t="shared" si="3"/>
        <v>1650000</v>
      </c>
      <c r="I47" s="8">
        <f>'全服水位控制|waterline1'!U151*10000</f>
        <v>9016</v>
      </c>
    </row>
    <row r="48" spans="1:9" x14ac:dyDescent="0.25">
      <c r="A48" s="8">
        <v>2</v>
      </c>
      <c r="B48" s="8">
        <f t="shared" si="7"/>
        <v>1000000</v>
      </c>
      <c r="C48" s="8">
        <f t="shared" si="4"/>
        <v>2000000</v>
      </c>
      <c r="D48" s="8">
        <f t="shared" si="5"/>
        <v>1650000</v>
      </c>
      <c r="E48" s="8">
        <f t="shared" si="6"/>
        <v>1750000</v>
      </c>
      <c r="F48" s="8">
        <f>'全服水位控制|waterline1'!U152*10000</f>
        <v>8989</v>
      </c>
      <c r="G48" s="8">
        <f t="shared" si="2"/>
        <v>1650000</v>
      </c>
      <c r="H48" s="8">
        <f t="shared" si="3"/>
        <v>1750000</v>
      </c>
      <c r="I48" s="8">
        <f>'全服水位控制|waterline1'!U152*10000</f>
        <v>8989</v>
      </c>
    </row>
    <row r="49" spans="1:9" x14ac:dyDescent="0.25">
      <c r="A49" s="8">
        <v>2</v>
      </c>
      <c r="B49" s="8">
        <f t="shared" si="7"/>
        <v>1000000</v>
      </c>
      <c r="C49" s="8">
        <f t="shared" si="4"/>
        <v>2000000</v>
      </c>
      <c r="D49" s="8">
        <f t="shared" si="5"/>
        <v>1750000</v>
      </c>
      <c r="E49" s="8">
        <f t="shared" si="6"/>
        <v>1850000</v>
      </c>
      <c r="F49" s="8">
        <f>'全服水位控制|waterline1'!U153*10000</f>
        <v>8963</v>
      </c>
      <c r="G49" s="8">
        <f t="shared" si="2"/>
        <v>1750000</v>
      </c>
      <c r="H49" s="8">
        <f t="shared" si="3"/>
        <v>1850000</v>
      </c>
      <c r="I49" s="8">
        <f>'全服水位控制|waterline1'!U153*10000</f>
        <v>8963</v>
      </c>
    </row>
    <row r="50" spans="1:9" x14ac:dyDescent="0.25">
      <c r="A50" s="8">
        <v>2</v>
      </c>
      <c r="B50" s="8">
        <f t="shared" si="7"/>
        <v>1000000</v>
      </c>
      <c r="C50" s="8">
        <f t="shared" si="4"/>
        <v>2000000</v>
      </c>
      <c r="D50" s="8">
        <f t="shared" si="5"/>
        <v>1850000</v>
      </c>
      <c r="E50" s="8">
        <f t="shared" si="6"/>
        <v>1950000</v>
      </c>
      <c r="F50" s="8">
        <f>'全服水位控制|waterline1'!U154*10000</f>
        <v>8936</v>
      </c>
      <c r="G50" s="8">
        <f t="shared" si="2"/>
        <v>1850000</v>
      </c>
      <c r="H50" s="8">
        <f t="shared" si="3"/>
        <v>1950000</v>
      </c>
      <c r="I50" s="8">
        <f>'全服水位控制|waterline1'!U154*10000</f>
        <v>8936</v>
      </c>
    </row>
    <row r="51" spans="1:9" x14ac:dyDescent="0.25">
      <c r="A51" s="8">
        <v>2</v>
      </c>
      <c r="B51" s="8">
        <f t="shared" si="7"/>
        <v>1000000</v>
      </c>
      <c r="C51" s="8">
        <f t="shared" si="4"/>
        <v>2000000</v>
      </c>
      <c r="D51" s="8">
        <f t="shared" si="5"/>
        <v>1950000</v>
      </c>
      <c r="E51" s="8">
        <f t="shared" si="6"/>
        <v>2050000</v>
      </c>
      <c r="F51" s="8">
        <f>'全服水位控制|waterline1'!U155*10000</f>
        <v>8910</v>
      </c>
      <c r="G51" s="8">
        <f t="shared" si="2"/>
        <v>1950000</v>
      </c>
      <c r="H51" s="8">
        <f t="shared" si="3"/>
        <v>2050000</v>
      </c>
      <c r="I51" s="8">
        <f>'全服水位控制|waterline1'!U155*10000</f>
        <v>8910</v>
      </c>
    </row>
    <row r="52" spans="1:9" x14ac:dyDescent="0.25">
      <c r="A52" s="8">
        <v>2</v>
      </c>
      <c r="B52" s="8">
        <f t="shared" si="7"/>
        <v>1000000</v>
      </c>
      <c r="C52" s="8">
        <f t="shared" si="4"/>
        <v>2000000</v>
      </c>
      <c r="D52" s="8">
        <f t="shared" si="5"/>
        <v>2050000</v>
      </c>
      <c r="E52" s="8">
        <f t="shared" si="6"/>
        <v>2150000</v>
      </c>
      <c r="F52" s="8">
        <f>'全服水位控制|waterline1'!U156*10000</f>
        <v>8883</v>
      </c>
      <c r="G52" s="8">
        <f t="shared" si="2"/>
        <v>2050000</v>
      </c>
      <c r="H52" s="8">
        <f t="shared" si="3"/>
        <v>2150000</v>
      </c>
      <c r="I52" s="8">
        <f>'全服水位控制|waterline1'!U156*10000</f>
        <v>8883</v>
      </c>
    </row>
    <row r="53" spans="1:9" x14ac:dyDescent="0.25">
      <c r="A53" s="8">
        <v>2</v>
      </c>
      <c r="B53" s="8">
        <f t="shared" si="7"/>
        <v>1000000</v>
      </c>
      <c r="C53" s="8">
        <f t="shared" si="4"/>
        <v>2000000</v>
      </c>
      <c r="D53" s="8">
        <f t="shared" si="5"/>
        <v>2150000</v>
      </c>
      <c r="E53" s="8">
        <f t="shared" si="6"/>
        <v>2250000</v>
      </c>
      <c r="F53" s="8">
        <f>'全服水位控制|waterline1'!U157*10000</f>
        <v>8856</v>
      </c>
      <c r="G53" s="8">
        <f t="shared" si="2"/>
        <v>2150000</v>
      </c>
      <c r="H53" s="8">
        <f t="shared" si="3"/>
        <v>2250000</v>
      </c>
      <c r="I53" s="8">
        <f>'全服水位控制|waterline1'!U157*10000</f>
        <v>8856</v>
      </c>
    </row>
    <row r="54" spans="1:9" x14ac:dyDescent="0.25">
      <c r="A54" s="8">
        <v>2</v>
      </c>
      <c r="B54" s="8">
        <f t="shared" si="7"/>
        <v>1000000</v>
      </c>
      <c r="C54" s="8">
        <f t="shared" si="4"/>
        <v>2000000</v>
      </c>
      <c r="D54" s="8">
        <f t="shared" si="5"/>
        <v>2250000</v>
      </c>
      <c r="E54" s="8">
        <f t="shared" si="6"/>
        <v>2350000</v>
      </c>
      <c r="F54" s="8">
        <f>'全服水位控制|waterline1'!U158*10000</f>
        <v>8830</v>
      </c>
      <c r="G54" s="8">
        <f t="shared" si="2"/>
        <v>2250000</v>
      </c>
      <c r="H54" s="8">
        <f t="shared" si="3"/>
        <v>2350000</v>
      </c>
      <c r="I54" s="8">
        <f>'全服水位控制|waterline1'!U158*10000</f>
        <v>8830</v>
      </c>
    </row>
    <row r="55" spans="1:9" x14ac:dyDescent="0.25">
      <c r="A55" s="8">
        <v>2</v>
      </c>
      <c r="B55" s="8">
        <f t="shared" si="7"/>
        <v>1000000</v>
      </c>
      <c r="C55" s="8">
        <f t="shared" si="4"/>
        <v>2000000</v>
      </c>
      <c r="D55" s="8">
        <f t="shared" si="5"/>
        <v>2350000</v>
      </c>
      <c r="E55" s="8">
        <f t="shared" si="6"/>
        <v>2450000</v>
      </c>
      <c r="F55" s="8">
        <f>'全服水位控制|waterline1'!U159*10000</f>
        <v>8803</v>
      </c>
      <c r="G55" s="8">
        <f t="shared" si="2"/>
        <v>2350000</v>
      </c>
      <c r="H55" s="8">
        <f t="shared" si="3"/>
        <v>2450000</v>
      </c>
      <c r="I55" s="8">
        <f>'全服水位控制|waterline1'!U159*10000</f>
        <v>8803</v>
      </c>
    </row>
    <row r="56" spans="1:9" x14ac:dyDescent="0.25">
      <c r="A56" s="8">
        <v>2</v>
      </c>
      <c r="B56" s="9">
        <f t="shared" si="7"/>
        <v>1000000</v>
      </c>
      <c r="C56" s="9">
        <f t="shared" si="4"/>
        <v>2000000</v>
      </c>
      <c r="D56" s="8">
        <f t="shared" si="5"/>
        <v>2450000</v>
      </c>
      <c r="E56" s="8">
        <f t="shared" si="6"/>
        <v>0</v>
      </c>
      <c r="F56" s="8">
        <f>'全服水位控制|waterline1'!U160*10000</f>
        <v>8723</v>
      </c>
      <c r="G56" s="8">
        <f t="shared" si="2"/>
        <v>2450000</v>
      </c>
      <c r="H56" s="8">
        <f t="shared" si="3"/>
        <v>0</v>
      </c>
      <c r="I56" s="8">
        <f>'全服水位控制|waterline1'!U160*10000</f>
        <v>8723</v>
      </c>
    </row>
    <row r="57" spans="1:9" x14ac:dyDescent="0.25">
      <c r="A57" s="8">
        <v>2</v>
      </c>
      <c r="B57" s="9">
        <v>2000000</v>
      </c>
      <c r="C57" s="8">
        <f t="shared" si="4"/>
        <v>3000000</v>
      </c>
      <c r="D57" s="8">
        <f t="shared" si="5"/>
        <v>0</v>
      </c>
      <c r="E57" s="8">
        <f t="shared" si="6"/>
        <v>50000</v>
      </c>
      <c r="F57" s="8">
        <f>'全服水位控制|waterline1'!U161*10000</f>
        <v>8936</v>
      </c>
      <c r="G57" s="8">
        <f t="shared" si="2"/>
        <v>0</v>
      </c>
      <c r="H57" s="8">
        <f t="shared" si="3"/>
        <v>50000</v>
      </c>
      <c r="I57" s="8">
        <f>'全服水位控制|waterline1'!U161*10000</f>
        <v>8936</v>
      </c>
    </row>
    <row r="58" spans="1:9" x14ac:dyDescent="0.25">
      <c r="A58" s="8">
        <v>2</v>
      </c>
      <c r="B58" s="8">
        <f t="shared" ref="B58:B82" si="8">B57</f>
        <v>2000000</v>
      </c>
      <c r="C58" s="8">
        <f t="shared" si="4"/>
        <v>3000000</v>
      </c>
      <c r="D58" s="8">
        <f t="shared" si="5"/>
        <v>50000</v>
      </c>
      <c r="E58" s="8">
        <f t="shared" si="6"/>
        <v>150000</v>
      </c>
      <c r="F58" s="8">
        <f>'全服水位控制|waterline1'!U162*10000</f>
        <v>8910</v>
      </c>
      <c r="G58" s="8">
        <f t="shared" si="2"/>
        <v>50000</v>
      </c>
      <c r="H58" s="8">
        <f t="shared" si="3"/>
        <v>150000</v>
      </c>
      <c r="I58" s="8">
        <f>'全服水位控制|waterline1'!U162*10000</f>
        <v>8910</v>
      </c>
    </row>
    <row r="59" spans="1:9" x14ac:dyDescent="0.25">
      <c r="A59" s="8">
        <v>2</v>
      </c>
      <c r="B59" s="8">
        <f t="shared" si="8"/>
        <v>2000000</v>
      </c>
      <c r="C59" s="8">
        <f t="shared" si="4"/>
        <v>3000000</v>
      </c>
      <c r="D59" s="8">
        <f t="shared" si="5"/>
        <v>150000</v>
      </c>
      <c r="E59" s="8">
        <f t="shared" si="6"/>
        <v>250000</v>
      </c>
      <c r="F59" s="8">
        <f>'全服水位控制|waterline1'!U163*10000</f>
        <v>8883</v>
      </c>
      <c r="G59" s="8">
        <f t="shared" si="2"/>
        <v>150000</v>
      </c>
      <c r="H59" s="8">
        <f t="shared" si="3"/>
        <v>250000</v>
      </c>
      <c r="I59" s="8">
        <f>'全服水位控制|waterline1'!U163*10000</f>
        <v>8883</v>
      </c>
    </row>
    <row r="60" spans="1:9" x14ac:dyDescent="0.25">
      <c r="A60" s="8">
        <v>2</v>
      </c>
      <c r="B60" s="8">
        <f t="shared" si="8"/>
        <v>2000000</v>
      </c>
      <c r="C60" s="8">
        <f t="shared" si="4"/>
        <v>3000000</v>
      </c>
      <c r="D60" s="8">
        <f t="shared" si="5"/>
        <v>250000</v>
      </c>
      <c r="E60" s="8">
        <f t="shared" si="6"/>
        <v>350000</v>
      </c>
      <c r="F60" s="8">
        <f>'全服水位控制|waterline1'!U164*10000</f>
        <v>8856</v>
      </c>
      <c r="G60" s="8">
        <f t="shared" si="2"/>
        <v>250000</v>
      </c>
      <c r="H60" s="8">
        <f t="shared" si="3"/>
        <v>350000</v>
      </c>
      <c r="I60" s="8">
        <f>'全服水位控制|waterline1'!U164*10000</f>
        <v>8856</v>
      </c>
    </row>
    <row r="61" spans="1:9" x14ac:dyDescent="0.25">
      <c r="A61" s="8">
        <v>2</v>
      </c>
      <c r="B61" s="8">
        <f t="shared" si="8"/>
        <v>2000000</v>
      </c>
      <c r="C61" s="8">
        <f t="shared" si="4"/>
        <v>3000000</v>
      </c>
      <c r="D61" s="8">
        <f t="shared" si="5"/>
        <v>350000</v>
      </c>
      <c r="E61" s="8">
        <f t="shared" si="6"/>
        <v>450000</v>
      </c>
      <c r="F61" s="8">
        <f>'全服水位控制|waterline1'!U165*10000</f>
        <v>8830</v>
      </c>
      <c r="G61" s="8">
        <f t="shared" si="2"/>
        <v>350000</v>
      </c>
      <c r="H61" s="8">
        <f t="shared" si="3"/>
        <v>450000</v>
      </c>
      <c r="I61" s="8">
        <f>'全服水位控制|waterline1'!U165*10000</f>
        <v>8830</v>
      </c>
    </row>
    <row r="62" spans="1:9" x14ac:dyDescent="0.25">
      <c r="A62" s="8">
        <v>2</v>
      </c>
      <c r="B62" s="8">
        <f t="shared" si="8"/>
        <v>2000000</v>
      </c>
      <c r="C62" s="8">
        <f t="shared" si="4"/>
        <v>3000000</v>
      </c>
      <c r="D62" s="8">
        <f t="shared" si="5"/>
        <v>450000</v>
      </c>
      <c r="E62" s="8">
        <f t="shared" si="6"/>
        <v>550000</v>
      </c>
      <c r="F62" s="8">
        <f>'全服水位控制|waterline1'!U166*10000</f>
        <v>8803</v>
      </c>
      <c r="G62" s="8">
        <f t="shared" si="2"/>
        <v>450000</v>
      </c>
      <c r="H62" s="8">
        <f t="shared" si="3"/>
        <v>550000</v>
      </c>
      <c r="I62" s="8">
        <f>'全服水位控制|waterline1'!U166*10000</f>
        <v>8803</v>
      </c>
    </row>
    <row r="63" spans="1:9" x14ac:dyDescent="0.25">
      <c r="A63" s="8">
        <v>2</v>
      </c>
      <c r="B63" s="8">
        <f t="shared" si="8"/>
        <v>2000000</v>
      </c>
      <c r="C63" s="8">
        <f t="shared" si="4"/>
        <v>3000000</v>
      </c>
      <c r="D63" s="8">
        <f t="shared" si="5"/>
        <v>550000</v>
      </c>
      <c r="E63" s="8">
        <f t="shared" si="6"/>
        <v>650000</v>
      </c>
      <c r="F63" s="8">
        <f>'全服水位控制|waterline1'!U167*10000</f>
        <v>8777</v>
      </c>
      <c r="G63" s="8">
        <f t="shared" si="2"/>
        <v>550000</v>
      </c>
      <c r="H63" s="8">
        <f t="shared" si="3"/>
        <v>650000</v>
      </c>
      <c r="I63" s="8">
        <f>'全服水位控制|waterline1'!U167*10000</f>
        <v>8777</v>
      </c>
    </row>
    <row r="64" spans="1:9" x14ac:dyDescent="0.25">
      <c r="A64" s="8">
        <v>2</v>
      </c>
      <c r="B64" s="8">
        <f t="shared" si="8"/>
        <v>2000000</v>
      </c>
      <c r="C64" s="8">
        <f t="shared" si="4"/>
        <v>3000000</v>
      </c>
      <c r="D64" s="8">
        <f t="shared" si="5"/>
        <v>650000</v>
      </c>
      <c r="E64" s="8">
        <f t="shared" si="6"/>
        <v>750000</v>
      </c>
      <c r="F64" s="8">
        <f>'全服水位控制|waterline1'!U168*10000</f>
        <v>8750</v>
      </c>
      <c r="G64" s="8">
        <f t="shared" si="2"/>
        <v>650000</v>
      </c>
      <c r="H64" s="8">
        <f t="shared" si="3"/>
        <v>750000</v>
      </c>
      <c r="I64" s="8">
        <f>'全服水位控制|waterline1'!U168*10000</f>
        <v>8750</v>
      </c>
    </row>
    <row r="65" spans="1:9" x14ac:dyDescent="0.25">
      <c r="A65" s="8">
        <v>2</v>
      </c>
      <c r="B65" s="8">
        <f t="shared" si="8"/>
        <v>2000000</v>
      </c>
      <c r="C65" s="8">
        <f t="shared" si="4"/>
        <v>3000000</v>
      </c>
      <c r="D65" s="8">
        <f t="shared" si="5"/>
        <v>750000</v>
      </c>
      <c r="E65" s="8">
        <f t="shared" si="6"/>
        <v>850000</v>
      </c>
      <c r="F65" s="8">
        <f>'全服水位控制|waterline1'!U169*10000</f>
        <v>8723</v>
      </c>
      <c r="G65" s="8">
        <f t="shared" si="2"/>
        <v>750000</v>
      </c>
      <c r="H65" s="8">
        <f t="shared" si="3"/>
        <v>850000</v>
      </c>
      <c r="I65" s="8">
        <f>'全服水位控制|waterline1'!U169*10000</f>
        <v>8723</v>
      </c>
    </row>
    <row r="66" spans="1:9" x14ac:dyDescent="0.25">
      <c r="A66" s="8">
        <v>2</v>
      </c>
      <c r="B66" s="8">
        <f t="shared" si="8"/>
        <v>2000000</v>
      </c>
      <c r="C66" s="8">
        <f t="shared" si="4"/>
        <v>3000000</v>
      </c>
      <c r="D66" s="8">
        <f t="shared" si="5"/>
        <v>850000</v>
      </c>
      <c r="E66" s="8">
        <f t="shared" si="6"/>
        <v>950000</v>
      </c>
      <c r="F66" s="8">
        <f>'全服水位控制|waterline1'!U170*10000</f>
        <v>8697</v>
      </c>
      <c r="G66" s="8">
        <f t="shared" si="2"/>
        <v>850000</v>
      </c>
      <c r="H66" s="8">
        <f t="shared" si="3"/>
        <v>950000</v>
      </c>
      <c r="I66" s="8">
        <f>'全服水位控制|waterline1'!U170*10000</f>
        <v>8697</v>
      </c>
    </row>
    <row r="67" spans="1:9" x14ac:dyDescent="0.25">
      <c r="A67" s="8">
        <v>2</v>
      </c>
      <c r="B67" s="8">
        <f t="shared" si="8"/>
        <v>2000000</v>
      </c>
      <c r="C67" s="8">
        <f t="shared" si="4"/>
        <v>3000000</v>
      </c>
      <c r="D67" s="8">
        <f t="shared" si="5"/>
        <v>950000</v>
      </c>
      <c r="E67" s="8">
        <f t="shared" si="6"/>
        <v>1050000</v>
      </c>
      <c r="F67" s="8">
        <f>'全服水位控制|waterline1'!U171*10000</f>
        <v>8670</v>
      </c>
      <c r="G67" s="8">
        <f t="shared" si="2"/>
        <v>950000</v>
      </c>
      <c r="H67" s="8">
        <f t="shared" si="3"/>
        <v>1050000</v>
      </c>
      <c r="I67" s="8">
        <f>'全服水位控制|waterline1'!U171*10000</f>
        <v>8670</v>
      </c>
    </row>
    <row r="68" spans="1:9" x14ac:dyDescent="0.25">
      <c r="A68" s="8">
        <v>2</v>
      </c>
      <c r="B68" s="8">
        <f t="shared" si="8"/>
        <v>2000000</v>
      </c>
      <c r="C68" s="8">
        <f t="shared" si="4"/>
        <v>3000000</v>
      </c>
      <c r="D68" s="8">
        <f t="shared" si="5"/>
        <v>1050000</v>
      </c>
      <c r="E68" s="8">
        <f t="shared" si="6"/>
        <v>1150000</v>
      </c>
      <c r="F68" s="8">
        <f>'全服水位控制|waterline1'!U172*10000</f>
        <v>8644</v>
      </c>
      <c r="G68" s="8">
        <f t="shared" si="2"/>
        <v>1050000</v>
      </c>
      <c r="H68" s="8">
        <f t="shared" si="3"/>
        <v>1150000</v>
      </c>
      <c r="I68" s="8">
        <f>'全服水位控制|waterline1'!U172*10000</f>
        <v>8644</v>
      </c>
    </row>
    <row r="69" spans="1:9" x14ac:dyDescent="0.25">
      <c r="A69" s="8">
        <v>2</v>
      </c>
      <c r="B69" s="8">
        <f t="shared" si="8"/>
        <v>2000000</v>
      </c>
      <c r="C69" s="8">
        <f t="shared" si="4"/>
        <v>3000000</v>
      </c>
      <c r="D69" s="8">
        <f t="shared" si="5"/>
        <v>1150000</v>
      </c>
      <c r="E69" s="8">
        <f t="shared" si="6"/>
        <v>1250000</v>
      </c>
      <c r="F69" s="8">
        <f>'全服水位控制|waterline1'!U173*10000</f>
        <v>8617</v>
      </c>
      <c r="G69" s="8">
        <f t="shared" si="2"/>
        <v>1150000</v>
      </c>
      <c r="H69" s="8">
        <f t="shared" si="3"/>
        <v>1250000</v>
      </c>
      <c r="I69" s="8">
        <f>'全服水位控制|waterline1'!U173*10000</f>
        <v>8617</v>
      </c>
    </row>
    <row r="70" spans="1:9" x14ac:dyDescent="0.25">
      <c r="A70" s="8">
        <v>2</v>
      </c>
      <c r="B70" s="8">
        <f t="shared" si="8"/>
        <v>2000000</v>
      </c>
      <c r="C70" s="8">
        <f t="shared" si="4"/>
        <v>3000000</v>
      </c>
      <c r="D70" s="8">
        <f t="shared" si="5"/>
        <v>1250000</v>
      </c>
      <c r="E70" s="8">
        <f t="shared" si="6"/>
        <v>1350000</v>
      </c>
      <c r="F70" s="8">
        <f>'全服水位控制|waterline1'!U174*10000</f>
        <v>8590</v>
      </c>
      <c r="G70" s="8">
        <f t="shared" ref="G70:G108" si="9">D70</f>
        <v>1250000</v>
      </c>
      <c r="H70" s="8">
        <f t="shared" ref="H70:H108" si="10">E70</f>
        <v>1350000</v>
      </c>
      <c r="I70" s="8">
        <f>'全服水位控制|waterline1'!U174*10000</f>
        <v>8590</v>
      </c>
    </row>
    <row r="71" spans="1:9" x14ac:dyDescent="0.25">
      <c r="A71" s="8">
        <v>2</v>
      </c>
      <c r="B71" s="8">
        <f t="shared" si="8"/>
        <v>2000000</v>
      </c>
      <c r="C71" s="8">
        <f t="shared" si="4"/>
        <v>3000000</v>
      </c>
      <c r="D71" s="8">
        <f t="shared" si="5"/>
        <v>1350000</v>
      </c>
      <c r="E71" s="8">
        <f t="shared" si="6"/>
        <v>1450000</v>
      </c>
      <c r="F71" s="8">
        <f>'全服水位控制|waterline1'!U175*10000</f>
        <v>8564</v>
      </c>
      <c r="G71" s="8">
        <f t="shared" si="9"/>
        <v>1350000</v>
      </c>
      <c r="H71" s="8">
        <f t="shared" si="10"/>
        <v>1450000</v>
      </c>
      <c r="I71" s="8">
        <f>'全服水位控制|waterline1'!U175*10000</f>
        <v>8564</v>
      </c>
    </row>
    <row r="72" spans="1:9" x14ac:dyDescent="0.25">
      <c r="A72" s="8">
        <v>2</v>
      </c>
      <c r="B72" s="8">
        <f t="shared" si="8"/>
        <v>2000000</v>
      </c>
      <c r="C72" s="8">
        <f t="shared" si="4"/>
        <v>3000000</v>
      </c>
      <c r="D72" s="8">
        <f t="shared" si="5"/>
        <v>1450000</v>
      </c>
      <c r="E72" s="8">
        <f t="shared" si="6"/>
        <v>1550000</v>
      </c>
      <c r="F72" s="8">
        <f>'全服水位控制|waterline1'!U176*10000</f>
        <v>8537</v>
      </c>
      <c r="G72" s="8">
        <f t="shared" si="9"/>
        <v>1450000</v>
      </c>
      <c r="H72" s="8">
        <f t="shared" si="10"/>
        <v>1550000</v>
      </c>
      <c r="I72" s="8">
        <f>'全服水位控制|waterline1'!U176*10000</f>
        <v>8537</v>
      </c>
    </row>
    <row r="73" spans="1:9" x14ac:dyDescent="0.25">
      <c r="A73" s="8">
        <v>2</v>
      </c>
      <c r="B73" s="8">
        <f t="shared" si="8"/>
        <v>2000000</v>
      </c>
      <c r="C73" s="8">
        <f t="shared" si="4"/>
        <v>3000000</v>
      </c>
      <c r="D73" s="8">
        <f t="shared" si="5"/>
        <v>1550000</v>
      </c>
      <c r="E73" s="8">
        <f t="shared" si="6"/>
        <v>1650000</v>
      </c>
      <c r="F73" s="8">
        <f>'全服水位控制|waterline1'!U177*10000</f>
        <v>8511</v>
      </c>
      <c r="G73" s="8">
        <f t="shared" si="9"/>
        <v>1550000</v>
      </c>
      <c r="H73" s="8">
        <f t="shared" si="10"/>
        <v>1650000</v>
      </c>
      <c r="I73" s="8">
        <f>'全服水位控制|waterline1'!U177*10000</f>
        <v>8511</v>
      </c>
    </row>
    <row r="74" spans="1:9" x14ac:dyDescent="0.25">
      <c r="A74" s="8">
        <v>2</v>
      </c>
      <c r="B74" s="8">
        <f t="shared" si="8"/>
        <v>2000000</v>
      </c>
      <c r="C74" s="8">
        <f t="shared" si="4"/>
        <v>3000000</v>
      </c>
      <c r="D74" s="8">
        <f t="shared" si="5"/>
        <v>1650000</v>
      </c>
      <c r="E74" s="8">
        <f t="shared" si="6"/>
        <v>1750000</v>
      </c>
      <c r="F74" s="8">
        <f>'全服水位控制|waterline1'!U178*10000</f>
        <v>8484</v>
      </c>
      <c r="G74" s="8">
        <f t="shared" si="9"/>
        <v>1650000</v>
      </c>
      <c r="H74" s="8">
        <f t="shared" si="10"/>
        <v>1750000</v>
      </c>
      <c r="I74" s="8">
        <f>'全服水位控制|waterline1'!U178*10000</f>
        <v>8484</v>
      </c>
    </row>
    <row r="75" spans="1:9" x14ac:dyDescent="0.25">
      <c r="A75" s="8">
        <v>2</v>
      </c>
      <c r="B75" s="8">
        <f t="shared" si="8"/>
        <v>2000000</v>
      </c>
      <c r="C75" s="8">
        <f t="shared" si="4"/>
        <v>3000000</v>
      </c>
      <c r="D75" s="8">
        <f t="shared" si="5"/>
        <v>1750000</v>
      </c>
      <c r="E75" s="8">
        <f t="shared" si="6"/>
        <v>1850000</v>
      </c>
      <c r="F75" s="8">
        <f>'全服水位控制|waterline1'!U179*10000</f>
        <v>8457</v>
      </c>
      <c r="G75" s="8">
        <f t="shared" si="9"/>
        <v>1750000</v>
      </c>
      <c r="H75" s="8">
        <f t="shared" si="10"/>
        <v>1850000</v>
      </c>
      <c r="I75" s="8">
        <f>'全服水位控制|waterline1'!U179*10000</f>
        <v>8457</v>
      </c>
    </row>
    <row r="76" spans="1:9" x14ac:dyDescent="0.25">
      <c r="A76" s="8">
        <v>2</v>
      </c>
      <c r="B76" s="8">
        <f t="shared" si="8"/>
        <v>2000000</v>
      </c>
      <c r="C76" s="8">
        <f t="shared" si="4"/>
        <v>3000000</v>
      </c>
      <c r="D76" s="8">
        <f t="shared" si="5"/>
        <v>1850000</v>
      </c>
      <c r="E76" s="8">
        <f t="shared" si="6"/>
        <v>1950000</v>
      </c>
      <c r="F76" s="8">
        <f>'全服水位控制|waterline1'!U180*10000</f>
        <v>8431</v>
      </c>
      <c r="G76" s="8">
        <f t="shared" si="9"/>
        <v>1850000</v>
      </c>
      <c r="H76" s="8">
        <f t="shared" si="10"/>
        <v>1950000</v>
      </c>
      <c r="I76" s="8">
        <f>'全服水位控制|waterline1'!U180*10000</f>
        <v>8431</v>
      </c>
    </row>
    <row r="77" spans="1:9" x14ac:dyDescent="0.25">
      <c r="A77" s="8">
        <v>2</v>
      </c>
      <c r="B77" s="8">
        <f t="shared" si="8"/>
        <v>2000000</v>
      </c>
      <c r="C77" s="8">
        <f t="shared" si="4"/>
        <v>3000000</v>
      </c>
      <c r="D77" s="8">
        <f t="shared" si="5"/>
        <v>1950000</v>
      </c>
      <c r="E77" s="8">
        <f t="shared" si="6"/>
        <v>2050000</v>
      </c>
      <c r="F77" s="8">
        <f>'全服水位控制|waterline1'!U181*10000</f>
        <v>8404</v>
      </c>
      <c r="G77" s="8">
        <f t="shared" si="9"/>
        <v>1950000</v>
      </c>
      <c r="H77" s="8">
        <f t="shared" si="10"/>
        <v>2050000</v>
      </c>
      <c r="I77" s="8">
        <f>'全服水位控制|waterline1'!U181*10000</f>
        <v>8404</v>
      </c>
    </row>
    <row r="78" spans="1:9" x14ac:dyDescent="0.25">
      <c r="A78" s="8">
        <v>2</v>
      </c>
      <c r="B78" s="8">
        <f t="shared" si="8"/>
        <v>2000000</v>
      </c>
      <c r="C78" s="8">
        <f t="shared" si="4"/>
        <v>3000000</v>
      </c>
      <c r="D78" s="8">
        <f t="shared" si="5"/>
        <v>2050000</v>
      </c>
      <c r="E78" s="8">
        <f t="shared" si="6"/>
        <v>2150000</v>
      </c>
      <c r="F78" s="8">
        <f>'全服水位控制|waterline1'!U182*10000</f>
        <v>8378</v>
      </c>
      <c r="G78" s="8">
        <f t="shared" si="9"/>
        <v>2050000</v>
      </c>
      <c r="H78" s="8">
        <f t="shared" si="10"/>
        <v>2150000</v>
      </c>
      <c r="I78" s="8">
        <f>'全服水位控制|waterline1'!U182*10000</f>
        <v>8378</v>
      </c>
    </row>
    <row r="79" spans="1:9" x14ac:dyDescent="0.25">
      <c r="A79" s="8">
        <v>2</v>
      </c>
      <c r="B79" s="8">
        <f t="shared" si="8"/>
        <v>2000000</v>
      </c>
      <c r="C79" s="8">
        <f t="shared" si="4"/>
        <v>3000000</v>
      </c>
      <c r="D79" s="8">
        <f t="shared" si="5"/>
        <v>2150000</v>
      </c>
      <c r="E79" s="8">
        <f t="shared" si="6"/>
        <v>2250000</v>
      </c>
      <c r="F79" s="8">
        <f>'全服水位控制|waterline1'!U183*10000</f>
        <v>8351</v>
      </c>
      <c r="G79" s="8">
        <f t="shared" si="9"/>
        <v>2150000</v>
      </c>
      <c r="H79" s="8">
        <f t="shared" si="10"/>
        <v>2250000</v>
      </c>
      <c r="I79" s="8">
        <f>'全服水位控制|waterline1'!U183*10000</f>
        <v>8351</v>
      </c>
    </row>
    <row r="80" spans="1:9" x14ac:dyDescent="0.25">
      <c r="A80" s="8">
        <v>2</v>
      </c>
      <c r="B80" s="8">
        <f t="shared" si="8"/>
        <v>2000000</v>
      </c>
      <c r="C80" s="8">
        <f t="shared" si="4"/>
        <v>3000000</v>
      </c>
      <c r="D80" s="8">
        <f t="shared" si="5"/>
        <v>2250000</v>
      </c>
      <c r="E80" s="8">
        <f t="shared" si="6"/>
        <v>2350000</v>
      </c>
      <c r="F80" s="8">
        <f>'全服水位控制|waterline1'!U184*10000</f>
        <v>8324</v>
      </c>
      <c r="G80" s="8">
        <f t="shared" si="9"/>
        <v>2250000</v>
      </c>
      <c r="H80" s="8">
        <f t="shared" si="10"/>
        <v>2350000</v>
      </c>
      <c r="I80" s="8">
        <f>'全服水位控制|waterline1'!U184*10000</f>
        <v>8324</v>
      </c>
    </row>
    <row r="81" spans="1:9" x14ac:dyDescent="0.25">
      <c r="A81" s="8">
        <v>2</v>
      </c>
      <c r="B81" s="8">
        <f t="shared" si="8"/>
        <v>2000000</v>
      </c>
      <c r="C81" s="8">
        <f t="shared" si="4"/>
        <v>3000000</v>
      </c>
      <c r="D81" s="8">
        <f t="shared" si="5"/>
        <v>2350000</v>
      </c>
      <c r="E81" s="8">
        <f t="shared" si="6"/>
        <v>2450000</v>
      </c>
      <c r="F81" s="8">
        <f>'全服水位控制|waterline1'!U185*10000</f>
        <v>8298</v>
      </c>
      <c r="G81" s="8">
        <f t="shared" si="9"/>
        <v>2350000</v>
      </c>
      <c r="H81" s="8">
        <f t="shared" si="10"/>
        <v>2450000</v>
      </c>
      <c r="I81" s="8">
        <f>'全服水位控制|waterline1'!U185*10000</f>
        <v>8298</v>
      </c>
    </row>
    <row r="82" spans="1:9" x14ac:dyDescent="0.25">
      <c r="A82" s="8">
        <v>2</v>
      </c>
      <c r="B82" s="9">
        <f t="shared" si="8"/>
        <v>2000000</v>
      </c>
      <c r="C82" s="9">
        <f t="shared" si="4"/>
        <v>3000000</v>
      </c>
      <c r="D82" s="8">
        <f t="shared" si="5"/>
        <v>2450000</v>
      </c>
      <c r="E82" s="8">
        <f t="shared" si="6"/>
        <v>0</v>
      </c>
      <c r="F82" s="8">
        <f>'全服水位控制|waterline1'!U186*10000</f>
        <v>8271</v>
      </c>
      <c r="G82" s="8">
        <f t="shared" si="9"/>
        <v>2450000</v>
      </c>
      <c r="H82" s="8">
        <f t="shared" si="10"/>
        <v>0</v>
      </c>
      <c r="I82" s="8">
        <f>'全服水位控制|waterline1'!U186*10000</f>
        <v>8271</v>
      </c>
    </row>
    <row r="83" spans="1:9" x14ac:dyDescent="0.25">
      <c r="A83" s="8">
        <v>2</v>
      </c>
      <c r="B83" s="9">
        <v>3000000</v>
      </c>
      <c r="C83" s="8">
        <f t="shared" si="4"/>
        <v>0</v>
      </c>
      <c r="D83" s="8">
        <f t="shared" si="5"/>
        <v>0</v>
      </c>
      <c r="E83" s="8">
        <f t="shared" si="6"/>
        <v>50000</v>
      </c>
      <c r="F83" s="8">
        <f>'全服水位控制|waterline1'!U187*10000</f>
        <v>8431</v>
      </c>
      <c r="G83" s="8">
        <f t="shared" si="9"/>
        <v>0</v>
      </c>
      <c r="H83" s="8">
        <f t="shared" si="10"/>
        <v>50000</v>
      </c>
      <c r="I83" s="8">
        <f>'全服水位控制|waterline1'!U187*10000</f>
        <v>8431</v>
      </c>
    </row>
    <row r="84" spans="1:9" x14ac:dyDescent="0.25">
      <c r="A84" s="8">
        <v>2</v>
      </c>
      <c r="B84" s="8">
        <f t="shared" ref="B84:B108" si="11">B83</f>
        <v>3000000</v>
      </c>
      <c r="C84" s="8">
        <f t="shared" si="4"/>
        <v>0</v>
      </c>
      <c r="D84" s="8">
        <f t="shared" si="5"/>
        <v>50000</v>
      </c>
      <c r="E84" s="8">
        <f t="shared" si="6"/>
        <v>150000</v>
      </c>
      <c r="F84" s="8">
        <f>'全服水位控制|waterline1'!U188*10000</f>
        <v>8404</v>
      </c>
      <c r="G84" s="8">
        <f t="shared" si="9"/>
        <v>50000</v>
      </c>
      <c r="H84" s="8">
        <f t="shared" si="10"/>
        <v>150000</v>
      </c>
      <c r="I84" s="8">
        <f>'全服水位控制|waterline1'!U188*10000</f>
        <v>8404</v>
      </c>
    </row>
    <row r="85" spans="1:9" x14ac:dyDescent="0.25">
      <c r="A85" s="8">
        <v>2</v>
      </c>
      <c r="B85" s="8">
        <f t="shared" si="11"/>
        <v>3000000</v>
      </c>
      <c r="C85" s="8">
        <f t="shared" si="4"/>
        <v>0</v>
      </c>
      <c r="D85" s="8">
        <f t="shared" si="5"/>
        <v>150000</v>
      </c>
      <c r="E85" s="8">
        <f t="shared" si="6"/>
        <v>250000</v>
      </c>
      <c r="F85" s="8">
        <f>'全服水位控制|waterline1'!U189*10000</f>
        <v>8378</v>
      </c>
      <c r="G85" s="8">
        <f t="shared" si="9"/>
        <v>150000</v>
      </c>
      <c r="H85" s="8">
        <f t="shared" si="10"/>
        <v>250000</v>
      </c>
      <c r="I85" s="8">
        <f>'全服水位控制|waterline1'!U189*10000</f>
        <v>8378</v>
      </c>
    </row>
    <row r="86" spans="1:9" x14ac:dyDescent="0.25">
      <c r="A86" s="8">
        <v>2</v>
      </c>
      <c r="B86" s="8">
        <f t="shared" si="11"/>
        <v>3000000</v>
      </c>
      <c r="C86" s="8">
        <f t="shared" si="4"/>
        <v>0</v>
      </c>
      <c r="D86" s="8">
        <f t="shared" si="5"/>
        <v>250000</v>
      </c>
      <c r="E86" s="8">
        <f t="shared" si="6"/>
        <v>350000</v>
      </c>
      <c r="F86" s="8">
        <f>'全服水位控制|waterline1'!U190*10000</f>
        <v>8351</v>
      </c>
      <c r="G86" s="8">
        <f t="shared" si="9"/>
        <v>250000</v>
      </c>
      <c r="H86" s="8">
        <f t="shared" si="10"/>
        <v>350000</v>
      </c>
      <c r="I86" s="8">
        <f>'全服水位控制|waterline1'!U190*10000</f>
        <v>8351</v>
      </c>
    </row>
    <row r="87" spans="1:9" x14ac:dyDescent="0.25">
      <c r="A87" s="8">
        <v>2</v>
      </c>
      <c r="B87" s="8">
        <f t="shared" si="11"/>
        <v>3000000</v>
      </c>
      <c r="C87" s="8">
        <f t="shared" si="4"/>
        <v>0</v>
      </c>
      <c r="D87" s="8">
        <f t="shared" si="5"/>
        <v>350000</v>
      </c>
      <c r="E87" s="8">
        <f t="shared" si="6"/>
        <v>450000</v>
      </c>
      <c r="F87" s="8">
        <f>'全服水位控制|waterline1'!U191*10000</f>
        <v>8324</v>
      </c>
      <c r="G87" s="8">
        <f t="shared" si="9"/>
        <v>350000</v>
      </c>
      <c r="H87" s="8">
        <f t="shared" si="10"/>
        <v>450000</v>
      </c>
      <c r="I87" s="8">
        <f>'全服水位控制|waterline1'!U191*10000</f>
        <v>8324</v>
      </c>
    </row>
    <row r="88" spans="1:9" x14ac:dyDescent="0.25">
      <c r="A88" s="8">
        <v>2</v>
      </c>
      <c r="B88" s="8">
        <f t="shared" si="11"/>
        <v>3000000</v>
      </c>
      <c r="C88" s="8">
        <f t="shared" si="4"/>
        <v>0</v>
      </c>
      <c r="D88" s="8">
        <f t="shared" si="5"/>
        <v>450000</v>
      </c>
      <c r="E88" s="8">
        <f t="shared" si="6"/>
        <v>550000</v>
      </c>
      <c r="F88" s="8">
        <f>'全服水位控制|waterline1'!U192*10000</f>
        <v>8298</v>
      </c>
      <c r="G88" s="8">
        <f t="shared" si="9"/>
        <v>450000</v>
      </c>
      <c r="H88" s="8">
        <f t="shared" si="10"/>
        <v>550000</v>
      </c>
      <c r="I88" s="8">
        <f>'全服水位控制|waterline1'!U192*10000</f>
        <v>8298</v>
      </c>
    </row>
    <row r="89" spans="1:9" x14ac:dyDescent="0.25">
      <c r="A89" s="8">
        <v>2</v>
      </c>
      <c r="B89" s="8">
        <f t="shared" si="11"/>
        <v>3000000</v>
      </c>
      <c r="C89" s="8">
        <f t="shared" si="4"/>
        <v>0</v>
      </c>
      <c r="D89" s="8">
        <f t="shared" si="5"/>
        <v>550000</v>
      </c>
      <c r="E89" s="8">
        <f t="shared" si="6"/>
        <v>650000</v>
      </c>
      <c r="F89" s="8">
        <f>'全服水位控制|waterline1'!U193*10000</f>
        <v>8271</v>
      </c>
      <c r="G89" s="8">
        <f t="shared" si="9"/>
        <v>550000</v>
      </c>
      <c r="H89" s="8">
        <f t="shared" si="10"/>
        <v>650000</v>
      </c>
      <c r="I89" s="8">
        <f>'全服水位控制|waterline1'!U193*10000</f>
        <v>8271</v>
      </c>
    </row>
    <row r="90" spans="1:9" x14ac:dyDescent="0.25">
      <c r="A90" s="8">
        <v>2</v>
      </c>
      <c r="B90" s="8">
        <f t="shared" si="11"/>
        <v>3000000</v>
      </c>
      <c r="C90" s="8">
        <f t="shared" si="4"/>
        <v>0</v>
      </c>
      <c r="D90" s="8">
        <f t="shared" si="5"/>
        <v>650000</v>
      </c>
      <c r="E90" s="8">
        <f t="shared" si="6"/>
        <v>750000</v>
      </c>
      <c r="F90" s="8">
        <f>'全服水位控制|waterline1'!U194*10000</f>
        <v>8245</v>
      </c>
      <c r="G90" s="8">
        <f t="shared" si="9"/>
        <v>650000</v>
      </c>
      <c r="H90" s="8">
        <f t="shared" si="10"/>
        <v>750000</v>
      </c>
      <c r="I90" s="8">
        <f>'全服水位控制|waterline1'!U194*10000</f>
        <v>8245</v>
      </c>
    </row>
    <row r="91" spans="1:9" x14ac:dyDescent="0.25">
      <c r="A91" s="8">
        <v>2</v>
      </c>
      <c r="B91" s="8">
        <f t="shared" si="11"/>
        <v>3000000</v>
      </c>
      <c r="C91" s="8">
        <f t="shared" si="4"/>
        <v>0</v>
      </c>
      <c r="D91" s="8">
        <f t="shared" si="5"/>
        <v>750000</v>
      </c>
      <c r="E91" s="8">
        <f t="shared" si="6"/>
        <v>850000</v>
      </c>
      <c r="F91" s="8">
        <f>'全服水位控制|waterline1'!U195*10000</f>
        <v>8218</v>
      </c>
      <c r="G91" s="8">
        <f t="shared" si="9"/>
        <v>750000</v>
      </c>
      <c r="H91" s="8">
        <f t="shared" si="10"/>
        <v>850000</v>
      </c>
      <c r="I91" s="8">
        <f>'全服水位控制|waterline1'!U195*10000</f>
        <v>8218</v>
      </c>
    </row>
    <row r="92" spans="1:9" x14ac:dyDescent="0.25">
      <c r="A92" s="8">
        <v>2</v>
      </c>
      <c r="B92" s="8">
        <f t="shared" si="11"/>
        <v>3000000</v>
      </c>
      <c r="C92" s="8">
        <f t="shared" si="4"/>
        <v>0</v>
      </c>
      <c r="D92" s="8">
        <f t="shared" si="5"/>
        <v>850000</v>
      </c>
      <c r="E92" s="8">
        <f t="shared" si="6"/>
        <v>950000</v>
      </c>
      <c r="F92" s="8">
        <f>'全服水位控制|waterline1'!U196*10000</f>
        <v>8191.0000000000009</v>
      </c>
      <c r="G92" s="8">
        <f t="shared" si="9"/>
        <v>850000</v>
      </c>
      <c r="H92" s="8">
        <f t="shared" si="10"/>
        <v>950000</v>
      </c>
      <c r="I92" s="8">
        <f>'全服水位控制|waterline1'!U196*10000</f>
        <v>8191.0000000000009</v>
      </c>
    </row>
    <row r="93" spans="1:9" x14ac:dyDescent="0.25">
      <c r="A93" s="8">
        <v>2</v>
      </c>
      <c r="B93" s="8">
        <f t="shared" si="11"/>
        <v>3000000</v>
      </c>
      <c r="C93" s="8">
        <f t="shared" si="4"/>
        <v>0</v>
      </c>
      <c r="D93" s="8">
        <f t="shared" si="5"/>
        <v>950000</v>
      </c>
      <c r="E93" s="8">
        <f t="shared" si="6"/>
        <v>1050000</v>
      </c>
      <c r="F93" s="8">
        <f>'全服水位控制|waterline1'!U197*10000</f>
        <v>8165</v>
      </c>
      <c r="G93" s="8">
        <f t="shared" si="9"/>
        <v>950000</v>
      </c>
      <c r="H93" s="8">
        <f t="shared" si="10"/>
        <v>1050000</v>
      </c>
      <c r="I93" s="8">
        <f>'全服水位控制|waterline1'!U197*10000</f>
        <v>8165</v>
      </c>
    </row>
    <row r="94" spans="1:9" x14ac:dyDescent="0.25">
      <c r="A94" s="8">
        <v>2</v>
      </c>
      <c r="B94" s="8">
        <f t="shared" si="11"/>
        <v>3000000</v>
      </c>
      <c r="C94" s="8">
        <f t="shared" ref="C94:C108" si="12">B120</f>
        <v>0</v>
      </c>
      <c r="D94" s="8">
        <f t="shared" si="5"/>
        <v>1050000</v>
      </c>
      <c r="E94" s="8">
        <f t="shared" si="6"/>
        <v>1150000</v>
      </c>
      <c r="F94" s="8">
        <f>'全服水位控制|waterline1'!U198*10000</f>
        <v>8138</v>
      </c>
      <c r="G94" s="8">
        <f t="shared" si="9"/>
        <v>1050000</v>
      </c>
      <c r="H94" s="8">
        <f t="shared" si="10"/>
        <v>1150000</v>
      </c>
      <c r="I94" s="8">
        <f>'全服水位控制|waterline1'!U198*10000</f>
        <v>8138</v>
      </c>
    </row>
    <row r="95" spans="1:9" x14ac:dyDescent="0.25">
      <c r="A95" s="8">
        <v>2</v>
      </c>
      <c r="B95" s="8">
        <f t="shared" si="11"/>
        <v>3000000</v>
      </c>
      <c r="C95" s="8">
        <f t="shared" si="12"/>
        <v>0</v>
      </c>
      <c r="D95" s="8">
        <f t="shared" ref="D95:D108" si="13">D69</f>
        <v>1150000</v>
      </c>
      <c r="E95" s="8">
        <f t="shared" ref="E95:E108" si="14">E69</f>
        <v>1250000</v>
      </c>
      <c r="F95" s="8">
        <f>'全服水位控制|waterline1'!U199*10000</f>
        <v>8112</v>
      </c>
      <c r="G95" s="8">
        <f t="shared" si="9"/>
        <v>1150000</v>
      </c>
      <c r="H95" s="8">
        <f t="shared" si="10"/>
        <v>1250000</v>
      </c>
      <c r="I95" s="8">
        <f>'全服水位控制|waterline1'!U199*10000</f>
        <v>8112</v>
      </c>
    </row>
    <row r="96" spans="1:9" x14ac:dyDescent="0.25">
      <c r="A96" s="8">
        <v>2</v>
      </c>
      <c r="B96" s="8">
        <f t="shared" si="11"/>
        <v>3000000</v>
      </c>
      <c r="C96" s="8">
        <f t="shared" si="12"/>
        <v>0</v>
      </c>
      <c r="D96" s="8">
        <f t="shared" si="13"/>
        <v>1250000</v>
      </c>
      <c r="E96" s="8">
        <f t="shared" si="14"/>
        <v>1350000</v>
      </c>
      <c r="F96" s="8">
        <f>'全服水位控制|waterline1'!U200*10000</f>
        <v>8085</v>
      </c>
      <c r="G96" s="8">
        <f t="shared" si="9"/>
        <v>1250000</v>
      </c>
      <c r="H96" s="8">
        <f t="shared" si="10"/>
        <v>1350000</v>
      </c>
      <c r="I96" s="8">
        <f>'全服水位控制|waterline1'!U200*10000</f>
        <v>8085</v>
      </c>
    </row>
    <row r="97" spans="1:9" x14ac:dyDescent="0.25">
      <c r="A97" s="8">
        <v>2</v>
      </c>
      <c r="B97" s="8">
        <f t="shared" si="11"/>
        <v>3000000</v>
      </c>
      <c r="C97" s="8">
        <f t="shared" si="12"/>
        <v>0</v>
      </c>
      <c r="D97" s="8">
        <f t="shared" si="13"/>
        <v>1350000</v>
      </c>
      <c r="E97" s="8">
        <f t="shared" si="14"/>
        <v>1450000</v>
      </c>
      <c r="F97" s="8">
        <f>'全服水位控制|waterline1'!U201*10000</f>
        <v>8058.9999999999991</v>
      </c>
      <c r="G97" s="8">
        <f t="shared" si="9"/>
        <v>1350000</v>
      </c>
      <c r="H97" s="8">
        <f t="shared" si="10"/>
        <v>1450000</v>
      </c>
      <c r="I97" s="8">
        <f>'全服水位控制|waterline1'!U201*10000</f>
        <v>8058.9999999999991</v>
      </c>
    </row>
    <row r="98" spans="1:9" x14ac:dyDescent="0.25">
      <c r="A98" s="8">
        <v>2</v>
      </c>
      <c r="B98" s="8">
        <f t="shared" si="11"/>
        <v>3000000</v>
      </c>
      <c r="C98" s="8">
        <f t="shared" si="12"/>
        <v>0</v>
      </c>
      <c r="D98" s="8">
        <f t="shared" si="13"/>
        <v>1450000</v>
      </c>
      <c r="E98" s="8">
        <f t="shared" si="14"/>
        <v>1550000</v>
      </c>
      <c r="F98" s="8">
        <f>'全服水位控制|waterline1'!U202*10000</f>
        <v>8032</v>
      </c>
      <c r="G98" s="8">
        <f t="shared" si="9"/>
        <v>1450000</v>
      </c>
      <c r="H98" s="8">
        <f t="shared" si="10"/>
        <v>1550000</v>
      </c>
      <c r="I98" s="8">
        <f>'全服水位控制|waterline1'!U202*10000</f>
        <v>8032</v>
      </c>
    </row>
    <row r="99" spans="1:9" x14ac:dyDescent="0.25">
      <c r="A99" s="8">
        <v>2</v>
      </c>
      <c r="B99" s="8">
        <f t="shared" si="11"/>
        <v>3000000</v>
      </c>
      <c r="C99" s="8">
        <f t="shared" si="12"/>
        <v>0</v>
      </c>
      <c r="D99" s="8">
        <f t="shared" si="13"/>
        <v>1550000</v>
      </c>
      <c r="E99" s="8">
        <f t="shared" si="14"/>
        <v>1650000</v>
      </c>
      <c r="F99" s="8">
        <f>'全服水位控制|waterline1'!U203*10000</f>
        <v>8005</v>
      </c>
      <c r="G99" s="8">
        <f t="shared" si="9"/>
        <v>1550000</v>
      </c>
      <c r="H99" s="8">
        <f t="shared" si="10"/>
        <v>1650000</v>
      </c>
      <c r="I99" s="8">
        <f>'全服水位控制|waterline1'!U203*10000</f>
        <v>8005</v>
      </c>
    </row>
    <row r="100" spans="1:9" x14ac:dyDescent="0.25">
      <c r="A100" s="8">
        <v>2</v>
      </c>
      <c r="B100" s="8">
        <f t="shared" si="11"/>
        <v>3000000</v>
      </c>
      <c r="C100" s="8">
        <f t="shared" si="12"/>
        <v>0</v>
      </c>
      <c r="D100" s="8">
        <f t="shared" si="13"/>
        <v>1650000</v>
      </c>
      <c r="E100" s="8">
        <f t="shared" si="14"/>
        <v>1750000</v>
      </c>
      <c r="F100" s="8">
        <f>'全服水位控制|waterline1'!U204*10000</f>
        <v>7979.0000000000009</v>
      </c>
      <c r="G100" s="8">
        <f t="shared" si="9"/>
        <v>1650000</v>
      </c>
      <c r="H100" s="8">
        <f t="shared" si="10"/>
        <v>1750000</v>
      </c>
      <c r="I100" s="8">
        <f>'全服水位控制|waterline1'!U204*10000</f>
        <v>7979.0000000000009</v>
      </c>
    </row>
    <row r="101" spans="1:9" x14ac:dyDescent="0.25">
      <c r="A101" s="8">
        <v>2</v>
      </c>
      <c r="B101" s="8">
        <f t="shared" si="11"/>
        <v>3000000</v>
      </c>
      <c r="C101" s="8">
        <f t="shared" si="12"/>
        <v>0</v>
      </c>
      <c r="D101" s="8">
        <f t="shared" si="13"/>
        <v>1750000</v>
      </c>
      <c r="E101" s="8">
        <f t="shared" si="14"/>
        <v>1850000</v>
      </c>
      <c r="F101" s="8">
        <f>'全服水位控制|waterline1'!U205*10000</f>
        <v>7952</v>
      </c>
      <c r="G101" s="8">
        <f t="shared" si="9"/>
        <v>1750000</v>
      </c>
      <c r="H101" s="8">
        <f t="shared" si="10"/>
        <v>1850000</v>
      </c>
      <c r="I101" s="8">
        <f>'全服水位控制|waterline1'!U205*10000</f>
        <v>7952</v>
      </c>
    </row>
    <row r="102" spans="1:9" x14ac:dyDescent="0.25">
      <c r="A102" s="8">
        <v>2</v>
      </c>
      <c r="B102" s="8">
        <f t="shared" si="11"/>
        <v>3000000</v>
      </c>
      <c r="C102" s="8">
        <f t="shared" si="12"/>
        <v>0</v>
      </c>
      <c r="D102" s="8">
        <f t="shared" si="13"/>
        <v>1850000</v>
      </c>
      <c r="E102" s="8">
        <f t="shared" si="14"/>
        <v>1950000</v>
      </c>
      <c r="F102" s="8">
        <f>'全服水位控制|waterline1'!U206*10000</f>
        <v>7926</v>
      </c>
      <c r="G102" s="8">
        <f t="shared" si="9"/>
        <v>1850000</v>
      </c>
      <c r="H102" s="8">
        <f t="shared" si="10"/>
        <v>1950000</v>
      </c>
      <c r="I102" s="8">
        <f>'全服水位控制|waterline1'!U206*10000</f>
        <v>7926</v>
      </c>
    </row>
    <row r="103" spans="1:9" x14ac:dyDescent="0.25">
      <c r="A103" s="8">
        <v>2</v>
      </c>
      <c r="B103" s="8">
        <f t="shared" si="11"/>
        <v>3000000</v>
      </c>
      <c r="C103" s="8">
        <f t="shared" si="12"/>
        <v>0</v>
      </c>
      <c r="D103" s="8">
        <f t="shared" si="13"/>
        <v>1950000</v>
      </c>
      <c r="E103" s="8">
        <f t="shared" si="14"/>
        <v>2050000</v>
      </c>
      <c r="F103" s="8">
        <f>'全服水位控制|waterline1'!U207*10000</f>
        <v>7899.0000000000009</v>
      </c>
      <c r="G103" s="8">
        <f t="shared" si="9"/>
        <v>1950000</v>
      </c>
      <c r="H103" s="8">
        <f t="shared" si="10"/>
        <v>2050000</v>
      </c>
      <c r="I103" s="8">
        <f>'全服水位控制|waterline1'!U207*10000</f>
        <v>7899.0000000000009</v>
      </c>
    </row>
    <row r="104" spans="1:9" x14ac:dyDescent="0.25">
      <c r="A104" s="8">
        <v>2</v>
      </c>
      <c r="B104" s="8">
        <f t="shared" si="11"/>
        <v>3000000</v>
      </c>
      <c r="C104" s="8">
        <f t="shared" si="12"/>
        <v>0</v>
      </c>
      <c r="D104" s="8">
        <f t="shared" si="13"/>
        <v>2050000</v>
      </c>
      <c r="E104" s="8">
        <f t="shared" si="14"/>
        <v>2150000</v>
      </c>
      <c r="F104" s="8">
        <f>'全服水位控制|waterline1'!U208*10000</f>
        <v>7872</v>
      </c>
      <c r="G104" s="8">
        <f t="shared" si="9"/>
        <v>2050000</v>
      </c>
      <c r="H104" s="8">
        <f t="shared" si="10"/>
        <v>2150000</v>
      </c>
      <c r="I104" s="8">
        <f>'全服水位控制|waterline1'!U208*10000</f>
        <v>7872</v>
      </c>
    </row>
    <row r="105" spans="1:9" x14ac:dyDescent="0.25">
      <c r="A105" s="8">
        <v>2</v>
      </c>
      <c r="B105" s="8">
        <f t="shared" si="11"/>
        <v>3000000</v>
      </c>
      <c r="C105" s="8">
        <f t="shared" si="12"/>
        <v>0</v>
      </c>
      <c r="D105" s="8">
        <f t="shared" si="13"/>
        <v>2150000</v>
      </c>
      <c r="E105" s="8">
        <f t="shared" si="14"/>
        <v>2250000</v>
      </c>
      <c r="F105" s="8">
        <f>'全服水位控制|waterline1'!U209*10000</f>
        <v>7846</v>
      </c>
      <c r="G105" s="8">
        <f t="shared" si="9"/>
        <v>2150000</v>
      </c>
      <c r="H105" s="8">
        <f t="shared" si="10"/>
        <v>2250000</v>
      </c>
      <c r="I105" s="8">
        <f>'全服水位控制|waterline1'!U209*10000</f>
        <v>7846</v>
      </c>
    </row>
    <row r="106" spans="1:9" x14ac:dyDescent="0.25">
      <c r="A106" s="8">
        <v>2</v>
      </c>
      <c r="B106" s="8">
        <f t="shared" si="11"/>
        <v>3000000</v>
      </c>
      <c r="C106" s="8">
        <f t="shared" si="12"/>
        <v>0</v>
      </c>
      <c r="D106" s="8">
        <f t="shared" si="13"/>
        <v>2250000</v>
      </c>
      <c r="E106" s="8">
        <f t="shared" si="14"/>
        <v>2350000</v>
      </c>
      <c r="F106" s="8">
        <f>'全服水位控制|waterline1'!U210*10000</f>
        <v>7819</v>
      </c>
      <c r="G106" s="8">
        <f t="shared" si="9"/>
        <v>2250000</v>
      </c>
      <c r="H106" s="8">
        <f t="shared" si="10"/>
        <v>2350000</v>
      </c>
      <c r="I106" s="8">
        <f>'全服水位控制|waterline1'!U210*10000</f>
        <v>7819</v>
      </c>
    </row>
    <row r="107" spans="1:9" x14ac:dyDescent="0.25">
      <c r="A107" s="8">
        <v>2</v>
      </c>
      <c r="B107" s="8">
        <f t="shared" si="11"/>
        <v>3000000</v>
      </c>
      <c r="C107" s="8">
        <f t="shared" si="12"/>
        <v>0</v>
      </c>
      <c r="D107" s="8">
        <f t="shared" si="13"/>
        <v>2350000</v>
      </c>
      <c r="E107" s="8">
        <f t="shared" si="14"/>
        <v>2450000</v>
      </c>
      <c r="F107" s="8">
        <f>'全服水位控制|waterline1'!U211*10000</f>
        <v>7793</v>
      </c>
      <c r="G107" s="8">
        <f t="shared" si="9"/>
        <v>2350000</v>
      </c>
      <c r="H107" s="8">
        <f t="shared" si="10"/>
        <v>2450000</v>
      </c>
      <c r="I107" s="8">
        <f>'全服水位控制|waterline1'!U211*10000</f>
        <v>7793</v>
      </c>
    </row>
    <row r="108" spans="1:9" x14ac:dyDescent="0.25">
      <c r="A108" s="8">
        <v>2</v>
      </c>
      <c r="B108" s="8">
        <f t="shared" si="11"/>
        <v>3000000</v>
      </c>
      <c r="C108" s="8">
        <f t="shared" si="12"/>
        <v>0</v>
      </c>
      <c r="D108" s="8">
        <f t="shared" si="13"/>
        <v>2450000</v>
      </c>
      <c r="E108" s="8">
        <f t="shared" si="14"/>
        <v>0</v>
      </c>
      <c r="F108" s="8">
        <f>'全服水位控制|waterline1'!U212*10000</f>
        <v>7766</v>
      </c>
      <c r="G108" s="8">
        <f t="shared" si="9"/>
        <v>2450000</v>
      </c>
      <c r="H108" s="8">
        <f t="shared" si="10"/>
        <v>0</v>
      </c>
      <c r="I108" s="8">
        <f>'全服水位控制|waterline1'!U212*10000</f>
        <v>7766</v>
      </c>
    </row>
  </sheetData>
  <phoneticPr fontId="16" type="noConversion"/>
  <conditionalFormatting sqref="B1:C4">
    <cfRule type="containsText" dxfId="1" priority="1" operator="containsText" text=" ">
      <formula>NOT(ISERROR(SEARCH(" ",B1)))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全服水位控制|waterline1</vt:lpstr>
      <vt:lpstr>Whot水位|waterline2</vt:lpstr>
      <vt:lpstr>Sheet2</vt:lpstr>
      <vt:lpstr>足球水线|waterline_soccer</vt:lpstr>
      <vt:lpstr>whot水线|waterline_whot</vt:lpstr>
      <vt:lpstr>转盘水线|waterline_roulette</vt:lpstr>
      <vt:lpstr>红绿水线|waterline_redorgreen</vt:lpstr>
      <vt:lpstr>骰子水线|waterline_dice</vt:lpstr>
      <vt:lpstr>捕鱼水线|waterline_fish</vt:lpstr>
      <vt:lpstr>ludo水线|waterline_ludo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2019-01-18T17:39:00Z</dcterms:created>
  <dcterms:modified xsi:type="dcterms:W3CDTF">2023-07-29T06:05:01Z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789A7F9693DA4D11805CBB593FB88A87</vt:lpwstr>
  </property>
</Properties>
</file>