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3904" windowHeight="10284" tabRatio="684" activeTab="4"/>
  </bookViews>
  <sheets>
    <sheet name="寻宝鱼积分档|TreasureHuntReward" sheetId="1" r:id="rId1"/>
    <sheet name="寻宝鱼铲子|TreasureHuntShovel" sheetId="2" r:id="rId2"/>
    <sheet name="国王的悬赏|KingReward" sheetId="3" r:id="rId3"/>
    <sheet name="幸运游戏卡牌倍数|CardMultiple" sheetId="4" r:id="rId4"/>
    <sheet name="龙珠迷踪|DragonBall" sheetId="5" r:id="rId5"/>
  </sheets>
  <calcPr calcId="162913"/>
</workbook>
</file>

<file path=xl/calcChain.xml><?xml version="1.0" encoding="utf-8"?>
<calcChain xmlns="http://schemas.openxmlformats.org/spreadsheetml/2006/main">
  <c r="D32" i="5" l="1"/>
  <c r="D25" i="5"/>
  <c r="D18" i="5"/>
  <c r="D11" i="5"/>
  <c r="D107" i="4"/>
  <c r="C107" i="4" s="1"/>
  <c r="A107" i="4"/>
  <c r="D106" i="4"/>
  <c r="C106" i="4" s="1"/>
  <c r="B106" i="4"/>
  <c r="A106" i="4"/>
  <c r="D105" i="4"/>
  <c r="C105" i="4" s="1"/>
  <c r="B105" i="4"/>
  <c r="A105" i="4"/>
  <c r="B104" i="4" s="1"/>
  <c r="D104" i="4"/>
  <c r="C104" i="4" s="1"/>
  <c r="A104" i="4"/>
  <c r="D103" i="4"/>
  <c r="C103" i="4" s="1"/>
  <c r="B103" i="4"/>
  <c r="A103" i="4"/>
  <c r="D102" i="4"/>
  <c r="C102" i="4"/>
  <c r="B102" i="4"/>
  <c r="A102" i="4"/>
  <c r="D101" i="4"/>
  <c r="C101" i="4"/>
  <c r="B101" i="4"/>
  <c r="A101" i="4"/>
  <c r="D100" i="4"/>
  <c r="C100" i="4" s="1"/>
  <c r="B100" i="4"/>
  <c r="A100" i="4"/>
  <c r="B99" i="4" s="1"/>
  <c r="D99" i="4"/>
  <c r="C99" i="4" s="1"/>
  <c r="A99" i="4"/>
  <c r="D98" i="4"/>
  <c r="C98" i="4" s="1"/>
  <c r="B98" i="4"/>
  <c r="A98" i="4"/>
  <c r="D97" i="4"/>
  <c r="C97" i="4"/>
  <c r="B97" i="4"/>
  <c r="A97" i="4"/>
  <c r="B96" i="4" s="1"/>
  <c r="D96" i="4"/>
  <c r="C96" i="4" s="1"/>
  <c r="A96" i="4"/>
  <c r="D95" i="4"/>
  <c r="C95" i="4"/>
  <c r="B95" i="4"/>
  <c r="A95" i="4"/>
  <c r="D94" i="4"/>
  <c r="C94" i="4"/>
  <c r="B94" i="4"/>
  <c r="A94" i="4"/>
  <c r="D93" i="4"/>
  <c r="C93" i="4"/>
  <c r="B93" i="4"/>
  <c r="A93" i="4"/>
  <c r="B92" i="4" s="1"/>
  <c r="D92" i="4"/>
  <c r="C92" i="4" s="1"/>
  <c r="A92" i="4"/>
  <c r="B91" i="4" s="1"/>
  <c r="D91" i="4"/>
  <c r="C91" i="4" s="1"/>
  <c r="A91" i="4"/>
  <c r="D90" i="4"/>
  <c r="C90" i="4" s="1"/>
  <c r="B90" i="4"/>
  <c r="A90" i="4"/>
  <c r="D89" i="4"/>
  <c r="C89" i="4"/>
  <c r="B89" i="4"/>
  <c r="A89" i="4"/>
  <c r="B88" i="4" s="1"/>
  <c r="D88" i="4"/>
  <c r="C88" i="4" s="1"/>
  <c r="A88" i="4"/>
  <c r="B87" i="4" s="1"/>
  <c r="D87" i="4"/>
  <c r="C87" i="4"/>
  <c r="A87" i="4"/>
  <c r="D86" i="4"/>
  <c r="C86" i="4"/>
  <c r="B86" i="4"/>
  <c r="A86" i="4"/>
  <c r="D85" i="4"/>
  <c r="C85" i="4"/>
  <c r="B85" i="4"/>
  <c r="A85" i="4"/>
  <c r="D84" i="4"/>
  <c r="C84" i="4" s="1"/>
  <c r="B84" i="4"/>
  <c r="A84" i="4"/>
  <c r="B83" i="4" s="1"/>
  <c r="D83" i="4"/>
  <c r="C83" i="4"/>
  <c r="A83" i="4"/>
  <c r="B82" i="4" s="1"/>
  <c r="D82" i="4"/>
  <c r="C82" i="4" s="1"/>
  <c r="A82" i="4"/>
  <c r="D81" i="4"/>
  <c r="C81" i="4"/>
  <c r="B81" i="4"/>
  <c r="A81" i="4"/>
  <c r="B80" i="4" s="1"/>
  <c r="D80" i="4"/>
  <c r="C80" i="4" s="1"/>
  <c r="A80" i="4"/>
  <c r="B79" i="4" s="1"/>
  <c r="D79" i="4"/>
  <c r="C79" i="4"/>
  <c r="A79" i="4"/>
  <c r="B78" i="4" s="1"/>
  <c r="D78" i="4"/>
  <c r="C78" i="4"/>
  <c r="A78" i="4"/>
  <c r="D77" i="4"/>
  <c r="C77" i="4"/>
  <c r="B77" i="4"/>
  <c r="A77" i="4"/>
  <c r="B76" i="4" s="1"/>
  <c r="D76" i="4"/>
  <c r="C76" i="4" s="1"/>
  <c r="A76" i="4"/>
  <c r="B75" i="4" s="1"/>
  <c r="D75" i="4"/>
  <c r="C75" i="4"/>
  <c r="A75" i="4"/>
  <c r="B74" i="4" s="1"/>
  <c r="D74" i="4"/>
  <c r="C74" i="4" s="1"/>
  <c r="A74" i="4"/>
  <c r="D73" i="4"/>
  <c r="C73" i="4"/>
  <c r="B73" i="4"/>
  <c r="A73" i="4"/>
  <c r="B72" i="4" s="1"/>
  <c r="D72" i="4"/>
  <c r="C72" i="4" s="1"/>
  <c r="A72" i="4"/>
  <c r="B71" i="4" s="1"/>
  <c r="D71" i="4"/>
  <c r="C71" i="4"/>
  <c r="A71" i="4"/>
  <c r="B70" i="4" s="1"/>
  <c r="D70" i="4"/>
  <c r="C70" i="4"/>
  <c r="A70" i="4"/>
  <c r="D69" i="4"/>
  <c r="C69" i="4"/>
  <c r="B69" i="4"/>
  <c r="A69" i="4"/>
  <c r="D68" i="4"/>
  <c r="C68" i="4" s="1"/>
  <c r="B68" i="4"/>
  <c r="A68" i="4"/>
  <c r="B67" i="4" s="1"/>
  <c r="D67" i="4"/>
  <c r="C67" i="4"/>
  <c r="A67" i="4"/>
  <c r="D66" i="4"/>
  <c r="C66" i="4"/>
  <c r="B66" i="4"/>
  <c r="A66" i="4"/>
  <c r="D65" i="4"/>
  <c r="C65" i="4"/>
  <c r="B65" i="4"/>
  <c r="A65" i="4"/>
  <c r="B64" i="4" s="1"/>
  <c r="D64" i="4"/>
  <c r="C64" i="4" s="1"/>
  <c r="A64" i="4"/>
  <c r="B63" i="4" s="1"/>
  <c r="D63" i="4"/>
  <c r="C63" i="4" s="1"/>
  <c r="A63" i="4"/>
  <c r="B62" i="4" s="1"/>
  <c r="D62" i="4"/>
  <c r="C62" i="4"/>
  <c r="A62" i="4"/>
  <c r="B61" i="4" s="1"/>
  <c r="D61" i="4"/>
  <c r="C61" i="4" s="1"/>
  <c r="A61" i="4"/>
  <c r="D60" i="4"/>
  <c r="C60" i="4"/>
  <c r="B60" i="4"/>
  <c r="A60" i="4"/>
  <c r="B59" i="4" s="1"/>
  <c r="D59" i="4"/>
  <c r="C59" i="4" s="1"/>
  <c r="A59" i="4"/>
  <c r="D58" i="4"/>
  <c r="C58" i="4"/>
  <c r="B58" i="4"/>
  <c r="A58" i="4"/>
  <c r="D57" i="4"/>
  <c r="C57" i="4" s="1"/>
  <c r="B57" i="4"/>
  <c r="A57" i="4"/>
  <c r="B56" i="4" s="1"/>
  <c r="D56" i="4"/>
  <c r="C56" i="4" s="1"/>
  <c r="A56" i="4"/>
  <c r="D55" i="4"/>
  <c r="C55" i="4"/>
  <c r="B55" i="4"/>
  <c r="A55" i="4"/>
  <c r="D54" i="4"/>
  <c r="C54" i="4"/>
  <c r="B54" i="4"/>
  <c r="A54" i="4"/>
  <c r="B53" i="4" s="1"/>
  <c r="D53" i="4"/>
  <c r="C53" i="4" s="1"/>
  <c r="A53" i="4"/>
  <c r="B52" i="4" s="1"/>
  <c r="D52" i="4"/>
  <c r="C52" i="4"/>
  <c r="A52" i="4"/>
  <c r="B51" i="4" s="1"/>
  <c r="D51" i="4"/>
  <c r="C51" i="4" s="1"/>
  <c r="A51" i="4"/>
  <c r="D50" i="4"/>
  <c r="C50" i="4"/>
  <c r="B50" i="4"/>
  <c r="A50" i="4"/>
  <c r="D49" i="4"/>
  <c r="C49" i="4" s="1"/>
  <c r="B49" i="4"/>
  <c r="A49" i="4"/>
  <c r="B48" i="4" s="1"/>
  <c r="D48" i="4"/>
  <c r="C48" i="4" s="1"/>
  <c r="A48" i="4"/>
  <c r="D47" i="4"/>
  <c r="C47" i="4"/>
  <c r="B47" i="4"/>
  <c r="A47" i="4"/>
  <c r="D46" i="4"/>
  <c r="C46" i="4"/>
  <c r="B46" i="4"/>
  <c r="A46" i="4"/>
  <c r="D45" i="4"/>
  <c r="C45" i="4" s="1"/>
  <c r="B45" i="4"/>
  <c r="A45" i="4"/>
  <c r="B44" i="4" s="1"/>
  <c r="D44" i="4"/>
  <c r="C44" i="4"/>
  <c r="A44" i="4"/>
  <c r="B43" i="4" s="1"/>
  <c r="D43" i="4"/>
  <c r="C43" i="4"/>
  <c r="A43" i="4"/>
  <c r="D42" i="4"/>
  <c r="C42" i="4"/>
  <c r="B42" i="4"/>
  <c r="A42" i="4"/>
  <c r="B41" i="4" s="1"/>
  <c r="D41" i="4"/>
  <c r="C41" i="4" s="1"/>
  <c r="A41" i="4"/>
  <c r="B40" i="4" s="1"/>
  <c r="D40" i="4"/>
  <c r="C40" i="4" s="1"/>
  <c r="A40" i="4"/>
  <c r="D39" i="4"/>
  <c r="C39" i="4"/>
  <c r="B39" i="4"/>
  <c r="A39" i="4"/>
  <c r="D38" i="4"/>
  <c r="C38" i="4"/>
  <c r="B38" i="4"/>
  <c r="A38" i="4"/>
  <c r="D37" i="4"/>
  <c r="C37" i="4" s="1"/>
  <c r="B37" i="4"/>
  <c r="A37" i="4"/>
  <c r="B36" i="4" s="1"/>
  <c r="D36" i="4"/>
  <c r="C36" i="4" s="1"/>
  <c r="A36" i="4"/>
  <c r="B35" i="4" s="1"/>
  <c r="D35" i="4"/>
  <c r="C35" i="4"/>
  <c r="A35" i="4"/>
  <c r="D34" i="4"/>
  <c r="C34" i="4"/>
  <c r="B34" i="4"/>
  <c r="A34" i="4"/>
  <c r="B33" i="4" s="1"/>
  <c r="D33" i="4"/>
  <c r="C33" i="4" s="1"/>
  <c r="A33" i="4"/>
  <c r="B32" i="4" s="1"/>
  <c r="D32" i="4"/>
  <c r="C32" i="4" s="1"/>
  <c r="A32" i="4"/>
  <c r="D31" i="4"/>
  <c r="C31" i="4"/>
  <c r="B31" i="4"/>
  <c r="A31" i="4"/>
  <c r="D30" i="4"/>
  <c r="C30" i="4"/>
  <c r="B30" i="4"/>
  <c r="A30" i="4"/>
  <c r="D29" i="4"/>
  <c r="C29" i="4" s="1"/>
  <c r="B29" i="4"/>
  <c r="A29" i="4"/>
  <c r="B28" i="4" s="1"/>
  <c r="D28" i="4"/>
  <c r="C28" i="4" s="1"/>
  <c r="A28" i="4"/>
  <c r="B27" i="4" s="1"/>
  <c r="D27" i="4"/>
  <c r="C27" i="4" s="1"/>
  <c r="A27" i="4"/>
  <c r="D26" i="4"/>
  <c r="C26" i="4"/>
  <c r="B26" i="4"/>
  <c r="A26" i="4"/>
  <c r="D25" i="4"/>
  <c r="C25" i="4" s="1"/>
  <c r="B25" i="4"/>
  <c r="A25" i="4"/>
  <c r="B24" i="4" s="1"/>
  <c r="D24" i="4"/>
  <c r="C24" i="4" s="1"/>
  <c r="A24" i="4"/>
  <c r="B23" i="4" s="1"/>
  <c r="D23" i="4"/>
  <c r="C23" i="4" s="1"/>
  <c r="A23" i="4"/>
  <c r="D22" i="4"/>
  <c r="C22" i="4"/>
  <c r="B22" i="4"/>
  <c r="A22" i="4"/>
  <c r="D21" i="4"/>
  <c r="C21" i="4" s="1"/>
  <c r="B21" i="4"/>
  <c r="A21" i="4"/>
  <c r="D20" i="4"/>
  <c r="C20" i="4"/>
  <c r="B20" i="4"/>
  <c r="A20" i="4"/>
  <c r="B19" i="4" s="1"/>
  <c r="D19" i="4"/>
  <c r="C19" i="4" s="1"/>
  <c r="A19" i="4"/>
  <c r="D18" i="4"/>
  <c r="C18" i="4"/>
  <c r="B18" i="4"/>
  <c r="A18" i="4"/>
  <c r="D17" i="4"/>
  <c r="C17" i="4"/>
  <c r="B17" i="4"/>
  <c r="A17" i="4"/>
  <c r="B16" i="4" s="1"/>
  <c r="D16" i="4"/>
  <c r="C16" i="4"/>
  <c r="A16" i="4"/>
  <c r="B15" i="4" s="1"/>
  <c r="D15" i="4"/>
  <c r="C15" i="4" s="1"/>
  <c r="A15" i="4"/>
  <c r="D14" i="4"/>
  <c r="C14" i="4" s="1"/>
  <c r="B14" i="4"/>
  <c r="A14" i="4"/>
  <c r="D13" i="4"/>
  <c r="C13" i="4"/>
  <c r="B13" i="4"/>
  <c r="A13" i="4"/>
  <c r="B12" i="4" s="1"/>
  <c r="D12" i="4"/>
  <c r="C12" i="4"/>
  <c r="A12" i="4"/>
  <c r="D11" i="4"/>
  <c r="C11" i="4" s="1"/>
  <c r="B11" i="4"/>
  <c r="A11" i="4"/>
  <c r="D10" i="4"/>
  <c r="C10" i="4"/>
  <c r="B10" i="4"/>
  <c r="A10" i="4"/>
  <c r="B9" i="4" s="1"/>
  <c r="D9" i="4"/>
  <c r="C9" i="4" s="1"/>
  <c r="A9" i="4"/>
  <c r="D8" i="4"/>
  <c r="C8" i="4"/>
  <c r="B8" i="4"/>
  <c r="A8" i="4"/>
  <c r="D7" i="4"/>
  <c r="C7" i="4"/>
  <c r="B7" i="4"/>
  <c r="A7" i="4"/>
  <c r="B6" i="4" s="1"/>
  <c r="D6" i="4"/>
  <c r="C6" i="4" s="1"/>
  <c r="A6" i="4"/>
  <c r="D5" i="4"/>
  <c r="C5" i="4" s="1"/>
  <c r="B5" i="4"/>
  <c r="A5" i="4"/>
  <c r="L3" i="4"/>
  <c r="G44" i="3"/>
  <c r="E44" i="3"/>
  <c r="G43" i="3"/>
  <c r="E43" i="3"/>
  <c r="G42" i="3"/>
  <c r="E42" i="3"/>
  <c r="G41" i="3"/>
  <c r="E41" i="3"/>
  <c r="G40" i="3"/>
  <c r="E40" i="3"/>
  <c r="G39" i="3"/>
  <c r="E39" i="3"/>
  <c r="G38" i="3"/>
  <c r="E38" i="3"/>
  <c r="G37" i="3"/>
  <c r="E37" i="3"/>
  <c r="G36" i="3"/>
  <c r="E36" i="3"/>
  <c r="G35" i="3"/>
  <c r="E35" i="3"/>
  <c r="G34" i="3"/>
  <c r="E34" i="3"/>
  <c r="G33" i="3"/>
  <c r="E33" i="3"/>
  <c r="G32" i="3"/>
  <c r="E32" i="3"/>
  <c r="G31" i="3"/>
  <c r="E31" i="3"/>
  <c r="G30" i="3"/>
  <c r="E30" i="3"/>
  <c r="G29" i="3"/>
  <c r="E29" i="3"/>
  <c r="G28" i="3"/>
  <c r="E28" i="3"/>
  <c r="G27" i="3"/>
  <c r="E27" i="3"/>
  <c r="G26" i="3"/>
  <c r="E26" i="3"/>
  <c r="G25" i="3"/>
  <c r="E25" i="3"/>
  <c r="G24" i="3"/>
  <c r="E24" i="3"/>
  <c r="G23" i="3"/>
  <c r="E23" i="3"/>
  <c r="G22" i="3"/>
  <c r="E22" i="3"/>
  <c r="G21" i="3"/>
  <c r="E21" i="3"/>
  <c r="G20" i="3"/>
  <c r="E20" i="3"/>
  <c r="G19" i="3"/>
  <c r="E19" i="3"/>
  <c r="G18" i="3"/>
  <c r="E18" i="3"/>
  <c r="G17" i="3"/>
  <c r="E17" i="3"/>
  <c r="G16" i="3"/>
  <c r="E16" i="3"/>
  <c r="G15" i="3"/>
  <c r="E15" i="3"/>
  <c r="G14" i="3"/>
  <c r="E14" i="3"/>
  <c r="G13" i="3"/>
  <c r="E13" i="3"/>
  <c r="G12" i="3"/>
  <c r="E12" i="3"/>
  <c r="G11" i="3"/>
  <c r="E11" i="3"/>
  <c r="G10" i="3"/>
  <c r="E10" i="3"/>
  <c r="G9" i="3"/>
  <c r="E9" i="3"/>
  <c r="G8" i="3"/>
  <c r="E8" i="3"/>
  <c r="G7" i="3"/>
  <c r="E7" i="3"/>
  <c r="G6" i="3"/>
  <c r="E6" i="3"/>
  <c r="G5" i="3"/>
  <c r="G4" i="3" s="1"/>
  <c r="H4" i="3" s="1"/>
  <c r="J3" i="4" s="1"/>
  <c r="E5" i="3"/>
  <c r="E4" i="3" s="1"/>
  <c r="F4" i="3" s="1"/>
  <c r="J142" i="4" l="1"/>
  <c r="J134" i="4"/>
  <c r="J126" i="4"/>
  <c r="J118" i="4"/>
  <c r="J110" i="4"/>
  <c r="J103" i="4"/>
  <c r="J95" i="4"/>
  <c r="J87" i="4"/>
  <c r="J143" i="4"/>
  <c r="J135" i="4"/>
  <c r="J127" i="4"/>
  <c r="J119" i="4"/>
  <c r="J111" i="4"/>
  <c r="J100" i="4"/>
  <c r="J92" i="4"/>
  <c r="J84" i="4"/>
  <c r="J76" i="4"/>
  <c r="J68" i="4"/>
  <c r="J144" i="4"/>
  <c r="J136" i="4"/>
  <c r="J128" i="4"/>
  <c r="J120" i="4"/>
  <c r="J112" i="4"/>
  <c r="J105" i="4"/>
  <c r="J137" i="4"/>
  <c r="J129" i="4"/>
  <c r="J121" i="4"/>
  <c r="J113" i="4"/>
  <c r="J102" i="4"/>
  <c r="J94" i="4"/>
  <c r="J86" i="4"/>
  <c r="J78" i="4"/>
  <c r="J70" i="4"/>
  <c r="J138" i="4"/>
  <c r="J130" i="4"/>
  <c r="J122" i="4"/>
  <c r="J114" i="4"/>
  <c r="J99" i="4"/>
  <c r="J91" i="4"/>
  <c r="J139" i="4"/>
  <c r="J131" i="4"/>
  <c r="J123" i="4"/>
  <c r="J115" i="4"/>
  <c r="J107" i="4"/>
  <c r="J104" i="4"/>
  <c r="J141" i="4"/>
  <c r="J133" i="4"/>
  <c r="J125" i="4"/>
  <c r="J117" i="4"/>
  <c r="J109" i="4"/>
  <c r="J106" i="4"/>
  <c r="J98" i="4"/>
  <c r="J90" i="4"/>
  <c r="J82" i="4"/>
  <c r="J74" i="4"/>
  <c r="J66" i="4"/>
  <c r="J140" i="4"/>
  <c r="J96" i="4"/>
  <c r="J88" i="4"/>
  <c r="J73" i="4"/>
  <c r="J72" i="4"/>
  <c r="J71" i="4"/>
  <c r="J69" i="4"/>
  <c r="J55" i="4"/>
  <c r="J47" i="4"/>
  <c r="J39" i="4"/>
  <c r="J31" i="4"/>
  <c r="J23" i="4"/>
  <c r="J15" i="4"/>
  <c r="J89" i="4"/>
  <c r="J75" i="4"/>
  <c r="J65" i="4"/>
  <c r="J60" i="4"/>
  <c r="J52" i="4"/>
  <c r="J44" i="4"/>
  <c r="J36" i="4"/>
  <c r="J97" i="4"/>
  <c r="J81" i="4"/>
  <c r="J80" i="4"/>
  <c r="J79" i="4"/>
  <c r="J77" i="4"/>
  <c r="J64" i="4"/>
  <c r="J63" i="4"/>
  <c r="J57" i="4"/>
  <c r="J49" i="4"/>
  <c r="J41" i="4"/>
  <c r="J101" i="4"/>
  <c r="J93" i="4"/>
  <c r="J83" i="4"/>
  <c r="J62" i="4"/>
  <c r="J54" i="4"/>
  <c r="J108" i="4"/>
  <c r="J85" i="4"/>
  <c r="J59" i="4"/>
  <c r="J51" i="4"/>
  <c r="J43" i="4"/>
  <c r="J35" i="4"/>
  <c r="J27" i="4"/>
  <c r="J132" i="4"/>
  <c r="J67" i="4"/>
  <c r="J58" i="4"/>
  <c r="J50" i="4"/>
  <c r="J42" i="4"/>
  <c r="J34" i="4"/>
  <c r="J26" i="4"/>
  <c r="J45" i="4"/>
  <c r="J38" i="4"/>
  <c r="J22" i="4"/>
  <c r="J18" i="4"/>
  <c r="J8" i="4"/>
  <c r="J48" i="4"/>
  <c r="J124" i="4"/>
  <c r="J46" i="4"/>
  <c r="J33" i="4"/>
  <c r="J13" i="4"/>
  <c r="J5" i="4"/>
  <c r="J56" i="4"/>
  <c r="J24" i="4"/>
  <c r="J116" i="4"/>
  <c r="J21" i="4"/>
  <c r="J17" i="4"/>
  <c r="J10" i="4"/>
  <c r="J61" i="4"/>
  <c r="J6" i="4"/>
  <c r="J20" i="4"/>
  <c r="J7" i="4"/>
  <c r="J9" i="4"/>
  <c r="J30" i="4"/>
  <c r="J40" i="4"/>
  <c r="J16" i="4"/>
  <c r="J12" i="4"/>
  <c r="J53" i="4"/>
  <c r="J28" i="4"/>
  <c r="J37" i="4"/>
  <c r="J32" i="4"/>
  <c r="J29" i="4"/>
  <c r="J14" i="4"/>
  <c r="J11" i="4"/>
  <c r="J25" i="4"/>
  <c r="J19" i="4"/>
  <c r="K29" i="4" l="1"/>
  <c r="N29" i="4"/>
  <c r="N21" i="4"/>
  <c r="K21" i="4"/>
  <c r="N124" i="4"/>
  <c r="K124" i="4"/>
  <c r="N34" i="4"/>
  <c r="K34" i="4"/>
  <c r="N43" i="4"/>
  <c r="K43" i="4"/>
  <c r="N93" i="4"/>
  <c r="K93" i="4"/>
  <c r="K79" i="4"/>
  <c r="N79" i="4"/>
  <c r="K65" i="4"/>
  <c r="N65" i="4"/>
  <c r="N55" i="4"/>
  <c r="K55" i="4"/>
  <c r="N66" i="4"/>
  <c r="K66" i="4"/>
  <c r="N125" i="4"/>
  <c r="K125" i="4"/>
  <c r="N139" i="4"/>
  <c r="K139" i="4"/>
  <c r="N78" i="4"/>
  <c r="K78" i="4"/>
  <c r="K105" i="4"/>
  <c r="N105" i="4"/>
  <c r="N84" i="4"/>
  <c r="K84" i="4"/>
  <c r="K87" i="4"/>
  <c r="N87" i="4"/>
  <c r="N32" i="4"/>
  <c r="K32" i="4"/>
  <c r="N51" i="4"/>
  <c r="K51" i="4"/>
  <c r="N74" i="4"/>
  <c r="K74" i="4"/>
  <c r="N95" i="4"/>
  <c r="K95" i="4"/>
  <c r="N24" i="4"/>
  <c r="K24" i="4"/>
  <c r="K41" i="4"/>
  <c r="N41" i="4"/>
  <c r="K71" i="4"/>
  <c r="N71" i="4"/>
  <c r="N141" i="4"/>
  <c r="K141" i="4"/>
  <c r="N99" i="4"/>
  <c r="K99" i="4"/>
  <c r="N18" i="4"/>
  <c r="K18" i="4"/>
  <c r="K49" i="4"/>
  <c r="N49" i="4"/>
  <c r="K97" i="4"/>
  <c r="N97" i="4"/>
  <c r="K15" i="4"/>
  <c r="N15" i="4"/>
  <c r="N72" i="4"/>
  <c r="K72" i="4"/>
  <c r="N90" i="4"/>
  <c r="K90" i="4"/>
  <c r="N104" i="4"/>
  <c r="K104" i="4"/>
  <c r="N114" i="4"/>
  <c r="K114" i="4"/>
  <c r="K102" i="4"/>
  <c r="N102" i="4"/>
  <c r="K128" i="4"/>
  <c r="N128" i="4"/>
  <c r="K111" i="4"/>
  <c r="N111" i="4"/>
  <c r="N110" i="4"/>
  <c r="K110" i="4"/>
  <c r="N30" i="4"/>
  <c r="K30" i="4"/>
  <c r="K42" i="4"/>
  <c r="N42" i="4"/>
  <c r="K69" i="4"/>
  <c r="N69" i="4"/>
  <c r="K112" i="4"/>
  <c r="N112" i="4"/>
  <c r="K7" i="4"/>
  <c r="N7" i="4"/>
  <c r="K81" i="4"/>
  <c r="N81" i="4"/>
  <c r="N94" i="4"/>
  <c r="K94" i="4"/>
  <c r="N108" i="4"/>
  <c r="K108" i="4"/>
  <c r="N23" i="4"/>
  <c r="K23" i="4"/>
  <c r="K73" i="4"/>
  <c r="N73" i="4"/>
  <c r="N98" i="4"/>
  <c r="K98" i="4"/>
  <c r="N107" i="4"/>
  <c r="K107" i="4"/>
  <c r="N122" i="4"/>
  <c r="K122" i="4"/>
  <c r="K113" i="4"/>
  <c r="N113" i="4"/>
  <c r="K136" i="4"/>
  <c r="N136" i="4"/>
  <c r="K119" i="4"/>
  <c r="N119" i="4"/>
  <c r="N118" i="4"/>
  <c r="K118" i="4"/>
  <c r="N48" i="4"/>
  <c r="K48" i="4"/>
  <c r="K75" i="4"/>
  <c r="N75" i="4"/>
  <c r="N86" i="4"/>
  <c r="K86" i="4"/>
  <c r="N8" i="4"/>
  <c r="K8" i="4"/>
  <c r="N103" i="4"/>
  <c r="K103" i="4"/>
  <c r="N56" i="4"/>
  <c r="K56" i="4"/>
  <c r="N53" i="4"/>
  <c r="K53" i="4"/>
  <c r="K67" i="4"/>
  <c r="N67" i="4"/>
  <c r="N12" i="4"/>
  <c r="K12" i="4"/>
  <c r="K13" i="4"/>
  <c r="N13" i="4"/>
  <c r="K38" i="4"/>
  <c r="N38" i="4"/>
  <c r="N132" i="4"/>
  <c r="K132" i="4"/>
  <c r="K54" i="4"/>
  <c r="N54" i="4"/>
  <c r="K63" i="4"/>
  <c r="N63" i="4"/>
  <c r="K44" i="4"/>
  <c r="N44" i="4"/>
  <c r="N31" i="4"/>
  <c r="K31" i="4"/>
  <c r="N88" i="4"/>
  <c r="K88" i="4"/>
  <c r="N106" i="4"/>
  <c r="K106" i="4"/>
  <c r="N115" i="4"/>
  <c r="K115" i="4"/>
  <c r="N130" i="4"/>
  <c r="K130" i="4"/>
  <c r="K121" i="4"/>
  <c r="N121" i="4"/>
  <c r="K144" i="4"/>
  <c r="N144" i="4"/>
  <c r="K127" i="4"/>
  <c r="N127" i="4"/>
  <c r="N126" i="4"/>
  <c r="K126" i="4"/>
  <c r="N116" i="4"/>
  <c r="K116" i="4"/>
  <c r="N80" i="4"/>
  <c r="K80" i="4"/>
  <c r="N91" i="4"/>
  <c r="K91" i="4"/>
  <c r="N50" i="4"/>
  <c r="K50" i="4"/>
  <c r="K100" i="4"/>
  <c r="N100" i="4"/>
  <c r="K28" i="4"/>
  <c r="N28" i="4"/>
  <c r="N58" i="4"/>
  <c r="K58" i="4"/>
  <c r="N19" i="4"/>
  <c r="K19" i="4"/>
  <c r="K5" i="4"/>
  <c r="N5" i="4"/>
  <c r="K36" i="4"/>
  <c r="N36" i="4"/>
  <c r="N11" i="4"/>
  <c r="K11" i="4"/>
  <c r="N16" i="4"/>
  <c r="K16" i="4"/>
  <c r="K10" i="4"/>
  <c r="N10" i="4"/>
  <c r="K33" i="4"/>
  <c r="N33" i="4"/>
  <c r="N45" i="4"/>
  <c r="K45" i="4"/>
  <c r="N27" i="4"/>
  <c r="K27" i="4"/>
  <c r="N62" i="4"/>
  <c r="K62" i="4"/>
  <c r="K64" i="4"/>
  <c r="N64" i="4"/>
  <c r="K52" i="4"/>
  <c r="N52" i="4"/>
  <c r="N39" i="4"/>
  <c r="K39" i="4"/>
  <c r="N96" i="4"/>
  <c r="K96" i="4"/>
  <c r="N109" i="4"/>
  <c r="K109" i="4"/>
  <c r="N123" i="4"/>
  <c r="K123" i="4"/>
  <c r="N138" i="4"/>
  <c r="K138" i="4"/>
  <c r="K129" i="4"/>
  <c r="N129" i="4"/>
  <c r="K68" i="4"/>
  <c r="N68" i="4"/>
  <c r="K135" i="4"/>
  <c r="N135" i="4"/>
  <c r="N134" i="4"/>
  <c r="K134" i="4"/>
  <c r="N9" i="4"/>
  <c r="K9" i="4"/>
  <c r="N101" i="4"/>
  <c r="K101" i="4"/>
  <c r="N133" i="4"/>
  <c r="K133" i="4"/>
  <c r="K92" i="4"/>
  <c r="N92" i="4"/>
  <c r="N37" i="4"/>
  <c r="K37" i="4"/>
  <c r="N59" i="4"/>
  <c r="K59" i="4"/>
  <c r="K89" i="4"/>
  <c r="N89" i="4"/>
  <c r="N82" i="4"/>
  <c r="K82" i="4"/>
  <c r="K120" i="4"/>
  <c r="N120" i="4"/>
  <c r="K20" i="4"/>
  <c r="N20" i="4"/>
  <c r="N85" i="4"/>
  <c r="K85" i="4"/>
  <c r="N6" i="4"/>
  <c r="K6" i="4"/>
  <c r="N22" i="4"/>
  <c r="K22" i="4"/>
  <c r="K57" i="4"/>
  <c r="N57" i="4"/>
  <c r="N25" i="4"/>
  <c r="K25" i="4"/>
  <c r="N61" i="4"/>
  <c r="K61" i="4"/>
  <c r="K14" i="4"/>
  <c r="N14" i="4"/>
  <c r="N40" i="4"/>
  <c r="K40" i="4"/>
  <c r="K17" i="4"/>
  <c r="N17" i="4"/>
  <c r="K46" i="4"/>
  <c r="N46" i="4"/>
  <c r="K26" i="4"/>
  <c r="N26" i="4"/>
  <c r="N35" i="4"/>
  <c r="K35" i="4"/>
  <c r="K83" i="4"/>
  <c r="N83" i="4"/>
  <c r="K77" i="4"/>
  <c r="N77" i="4"/>
  <c r="K60" i="4"/>
  <c r="N60" i="4"/>
  <c r="N47" i="4"/>
  <c r="K47" i="4"/>
  <c r="N140" i="4"/>
  <c r="K140" i="4"/>
  <c r="N117" i="4"/>
  <c r="K117" i="4"/>
  <c r="N131" i="4"/>
  <c r="K131" i="4"/>
  <c r="N70" i="4"/>
  <c r="K70" i="4"/>
  <c r="K137" i="4"/>
  <c r="N137" i="4"/>
  <c r="N76" i="4"/>
  <c r="K76" i="4"/>
  <c r="K143" i="4"/>
  <c r="N143" i="4"/>
  <c r="N142" i="4"/>
  <c r="K142" i="4"/>
  <c r="O40" i="4" l="1"/>
  <c r="P40" i="4"/>
  <c r="L64" i="4"/>
  <c r="M64" i="4"/>
  <c r="P106" i="4"/>
  <c r="O106" i="4"/>
  <c r="L136" i="4"/>
  <c r="M136" i="4"/>
  <c r="L97" i="4"/>
  <c r="M97" i="4"/>
  <c r="M65" i="4"/>
  <c r="L65" i="4"/>
  <c r="P60" i="4"/>
  <c r="O60" i="4"/>
  <c r="L37" i="4"/>
  <c r="M37" i="4"/>
  <c r="P5" i="4"/>
  <c r="O5" i="4"/>
  <c r="M142" i="4"/>
  <c r="L142" i="4"/>
  <c r="L70" i="4"/>
  <c r="M70" i="4"/>
  <c r="M47" i="4"/>
  <c r="L47" i="4"/>
  <c r="M35" i="4"/>
  <c r="L35" i="4"/>
  <c r="M40" i="4"/>
  <c r="L40" i="4"/>
  <c r="P57" i="4"/>
  <c r="O57" i="4"/>
  <c r="O20" i="4"/>
  <c r="P20" i="4"/>
  <c r="M59" i="4"/>
  <c r="L59" i="4"/>
  <c r="M101" i="4"/>
  <c r="L101" i="4"/>
  <c r="P68" i="4"/>
  <c r="O68" i="4"/>
  <c r="M109" i="4"/>
  <c r="L109" i="4"/>
  <c r="P64" i="4"/>
  <c r="O64" i="4"/>
  <c r="P33" i="4"/>
  <c r="O33" i="4"/>
  <c r="O36" i="4"/>
  <c r="P36" i="4"/>
  <c r="O28" i="4"/>
  <c r="P28" i="4"/>
  <c r="L80" i="4"/>
  <c r="M80" i="4"/>
  <c r="P144" i="4"/>
  <c r="O144" i="4"/>
  <c r="M106" i="4"/>
  <c r="L106" i="4"/>
  <c r="O63" i="4"/>
  <c r="P63" i="4"/>
  <c r="P13" i="4"/>
  <c r="O13" i="4"/>
  <c r="M56" i="4"/>
  <c r="L56" i="4"/>
  <c r="O75" i="4"/>
  <c r="P75" i="4"/>
  <c r="P136" i="4"/>
  <c r="O136" i="4"/>
  <c r="M98" i="4"/>
  <c r="L98" i="4"/>
  <c r="M94" i="4"/>
  <c r="L94" i="4"/>
  <c r="O69" i="4"/>
  <c r="P69" i="4"/>
  <c r="P111" i="4"/>
  <c r="O111" i="4"/>
  <c r="M104" i="4"/>
  <c r="L104" i="4"/>
  <c r="P97" i="4"/>
  <c r="O97" i="4"/>
  <c r="M141" i="4"/>
  <c r="L141" i="4"/>
  <c r="M95" i="4"/>
  <c r="L95" i="4"/>
  <c r="O87" i="4"/>
  <c r="P87" i="4"/>
  <c r="M139" i="4"/>
  <c r="L139" i="4"/>
  <c r="P65" i="4"/>
  <c r="O65" i="4"/>
  <c r="M34" i="4"/>
  <c r="L34" i="4"/>
  <c r="P70" i="4"/>
  <c r="O70" i="4"/>
  <c r="L57" i="4"/>
  <c r="M57" i="4"/>
  <c r="P109" i="4"/>
  <c r="O109" i="4"/>
  <c r="L36" i="4"/>
  <c r="M36" i="4"/>
  <c r="M13" i="4"/>
  <c r="L13" i="4"/>
  <c r="M69" i="4"/>
  <c r="L69" i="4"/>
  <c r="M87" i="4"/>
  <c r="L87" i="4"/>
  <c r="M131" i="4"/>
  <c r="L131" i="4"/>
  <c r="M22" i="4"/>
  <c r="L22" i="4"/>
  <c r="M62" i="4"/>
  <c r="L62" i="4"/>
  <c r="M116" i="4"/>
  <c r="L116" i="4"/>
  <c r="M12" i="4"/>
  <c r="L12" i="4"/>
  <c r="P73" i="4"/>
  <c r="O73" i="4"/>
  <c r="P128" i="4"/>
  <c r="O128" i="4"/>
  <c r="M124" i="4"/>
  <c r="L124" i="4"/>
  <c r="L143" i="4"/>
  <c r="M143" i="4"/>
  <c r="O131" i="4"/>
  <c r="P131" i="4"/>
  <c r="L60" i="4"/>
  <c r="M60" i="4"/>
  <c r="M26" i="4"/>
  <c r="L26" i="4"/>
  <c r="M14" i="4"/>
  <c r="L14" i="4"/>
  <c r="P22" i="4"/>
  <c r="O22" i="4"/>
  <c r="L120" i="4"/>
  <c r="M120" i="4"/>
  <c r="P37" i="4"/>
  <c r="O37" i="4"/>
  <c r="O9" i="4"/>
  <c r="P9" i="4"/>
  <c r="M129" i="4"/>
  <c r="L129" i="4"/>
  <c r="O96" i="4"/>
  <c r="P96" i="4"/>
  <c r="O62" i="4"/>
  <c r="P62" i="4"/>
  <c r="L10" i="4"/>
  <c r="M10" i="4"/>
  <c r="M5" i="4"/>
  <c r="L5" i="4"/>
  <c r="L100" i="4"/>
  <c r="M100" i="4"/>
  <c r="P116" i="4"/>
  <c r="O116" i="4"/>
  <c r="M121" i="4"/>
  <c r="L121" i="4"/>
  <c r="O88" i="4"/>
  <c r="P88" i="4"/>
  <c r="M54" i="4"/>
  <c r="L54" i="4"/>
  <c r="P12" i="4"/>
  <c r="O12" i="4"/>
  <c r="P103" i="4"/>
  <c r="O103" i="4"/>
  <c r="O48" i="4"/>
  <c r="P48" i="4"/>
  <c r="M113" i="4"/>
  <c r="L113" i="4"/>
  <c r="M73" i="4"/>
  <c r="L73" i="4"/>
  <c r="M81" i="4"/>
  <c r="L81" i="4"/>
  <c r="M42" i="4"/>
  <c r="L42" i="4"/>
  <c r="L128" i="4"/>
  <c r="M128" i="4"/>
  <c r="P90" i="4"/>
  <c r="O90" i="4"/>
  <c r="L49" i="4"/>
  <c r="M49" i="4"/>
  <c r="L71" i="4"/>
  <c r="M71" i="4"/>
  <c r="P74" i="4"/>
  <c r="O74" i="4"/>
  <c r="P84" i="4"/>
  <c r="O84" i="4"/>
  <c r="P125" i="4"/>
  <c r="O125" i="4"/>
  <c r="M79" i="4"/>
  <c r="L79" i="4"/>
  <c r="P124" i="4"/>
  <c r="O124" i="4"/>
  <c r="P47" i="4"/>
  <c r="O47" i="4"/>
  <c r="P101" i="4"/>
  <c r="O101" i="4"/>
  <c r="L28" i="4"/>
  <c r="M28" i="4"/>
  <c r="M75" i="4"/>
  <c r="L75" i="4"/>
  <c r="O104" i="4"/>
  <c r="P104" i="4"/>
  <c r="P34" i="4"/>
  <c r="O34" i="4"/>
  <c r="P26" i="4"/>
  <c r="O26" i="4"/>
  <c r="L96" i="4"/>
  <c r="M96" i="4"/>
  <c r="L88" i="4"/>
  <c r="M88" i="4"/>
  <c r="M48" i="4"/>
  <c r="L48" i="4"/>
  <c r="P42" i="4"/>
  <c r="O42" i="4"/>
  <c r="M90" i="4"/>
  <c r="L90" i="4"/>
  <c r="O71" i="4"/>
  <c r="P71" i="4"/>
  <c r="L74" i="4"/>
  <c r="M74" i="4"/>
  <c r="O77" i="4"/>
  <c r="P77" i="4"/>
  <c r="M6" i="4"/>
  <c r="L6" i="4"/>
  <c r="P92" i="4"/>
  <c r="O92" i="4"/>
  <c r="M134" i="4"/>
  <c r="L134" i="4"/>
  <c r="M138" i="4"/>
  <c r="L138" i="4"/>
  <c r="M39" i="4"/>
  <c r="L39" i="4"/>
  <c r="M27" i="4"/>
  <c r="L27" i="4"/>
  <c r="M16" i="4"/>
  <c r="L16" i="4"/>
  <c r="M19" i="4"/>
  <c r="L19" i="4"/>
  <c r="M50" i="4"/>
  <c r="L50" i="4"/>
  <c r="M126" i="4"/>
  <c r="L126" i="4"/>
  <c r="M130" i="4"/>
  <c r="L130" i="4"/>
  <c r="L31" i="4"/>
  <c r="M31" i="4"/>
  <c r="M132" i="4"/>
  <c r="L132" i="4"/>
  <c r="O67" i="4"/>
  <c r="P67" i="4"/>
  <c r="M8" i="4"/>
  <c r="L8" i="4"/>
  <c r="M118" i="4"/>
  <c r="L118" i="4"/>
  <c r="M122" i="4"/>
  <c r="L122" i="4"/>
  <c r="L23" i="4"/>
  <c r="M23" i="4"/>
  <c r="P7" i="4"/>
  <c r="O7" i="4"/>
  <c r="M30" i="4"/>
  <c r="L30" i="4"/>
  <c r="P102" i="4"/>
  <c r="O102" i="4"/>
  <c r="L72" i="4"/>
  <c r="M72" i="4"/>
  <c r="M18" i="4"/>
  <c r="L18" i="4"/>
  <c r="P41" i="4"/>
  <c r="O41" i="4"/>
  <c r="M51" i="4"/>
  <c r="L51" i="4"/>
  <c r="P105" i="4"/>
  <c r="O105" i="4"/>
  <c r="L66" i="4"/>
  <c r="M66" i="4"/>
  <c r="M93" i="4"/>
  <c r="L93" i="4"/>
  <c r="L21" i="4"/>
  <c r="M21" i="4"/>
  <c r="P142" i="4"/>
  <c r="O142" i="4"/>
  <c r="L68" i="4"/>
  <c r="M68" i="4"/>
  <c r="M63" i="4"/>
  <c r="L63" i="4"/>
  <c r="P94" i="4"/>
  <c r="O94" i="4"/>
  <c r="O139" i="4"/>
  <c r="P139" i="4"/>
  <c r="P120" i="4"/>
  <c r="O120" i="4"/>
  <c r="P100" i="4"/>
  <c r="O100" i="4"/>
  <c r="P113" i="4"/>
  <c r="O113" i="4"/>
  <c r="M125" i="4"/>
  <c r="L125" i="4"/>
  <c r="M117" i="4"/>
  <c r="L117" i="4"/>
  <c r="M77" i="4"/>
  <c r="L77" i="4"/>
  <c r="P61" i="4"/>
  <c r="O61" i="4"/>
  <c r="P6" i="4"/>
  <c r="O6" i="4"/>
  <c r="P82" i="4"/>
  <c r="O82" i="4"/>
  <c r="L92" i="4"/>
  <c r="M92" i="4"/>
  <c r="P134" i="4"/>
  <c r="O134" i="4"/>
  <c r="O138" i="4"/>
  <c r="P138" i="4"/>
  <c r="P39" i="4"/>
  <c r="O39" i="4"/>
  <c r="O27" i="4"/>
  <c r="P27" i="4"/>
  <c r="O16" i="4"/>
  <c r="P16" i="4"/>
  <c r="P19" i="4"/>
  <c r="O19" i="4"/>
  <c r="P50" i="4"/>
  <c r="O50" i="4"/>
  <c r="P126" i="4"/>
  <c r="O126" i="4"/>
  <c r="O130" i="4"/>
  <c r="P130" i="4"/>
  <c r="P31" i="4"/>
  <c r="O31" i="4"/>
  <c r="P132" i="4"/>
  <c r="O132" i="4"/>
  <c r="M67" i="4"/>
  <c r="L67" i="4"/>
  <c r="P8" i="4"/>
  <c r="O8" i="4"/>
  <c r="P118" i="4"/>
  <c r="O118" i="4"/>
  <c r="O122" i="4"/>
  <c r="P122" i="4"/>
  <c r="P23" i="4"/>
  <c r="O23" i="4"/>
  <c r="M7" i="4"/>
  <c r="L7" i="4"/>
  <c r="P30" i="4"/>
  <c r="O30" i="4"/>
  <c r="M102" i="4"/>
  <c r="L102" i="4"/>
  <c r="P72" i="4"/>
  <c r="O72" i="4"/>
  <c r="P18" i="4"/>
  <c r="O18" i="4"/>
  <c r="L41" i="4"/>
  <c r="M41" i="4"/>
  <c r="O51" i="4"/>
  <c r="P51" i="4"/>
  <c r="L105" i="4"/>
  <c r="M105" i="4"/>
  <c r="P66" i="4"/>
  <c r="O66" i="4"/>
  <c r="P93" i="4"/>
  <c r="O93" i="4"/>
  <c r="P21" i="4"/>
  <c r="O21" i="4"/>
  <c r="O59" i="4"/>
  <c r="P59" i="4"/>
  <c r="L144" i="4"/>
  <c r="M144" i="4"/>
  <c r="P98" i="4"/>
  <c r="O98" i="4"/>
  <c r="P141" i="4"/>
  <c r="O141" i="4"/>
  <c r="M9" i="4"/>
  <c r="L9" i="4"/>
  <c r="P54" i="4"/>
  <c r="O54" i="4"/>
  <c r="L84" i="4"/>
  <c r="M84" i="4"/>
  <c r="L76" i="4"/>
  <c r="M76" i="4"/>
  <c r="M61" i="4"/>
  <c r="L61" i="4"/>
  <c r="P76" i="4"/>
  <c r="O76" i="4"/>
  <c r="O83" i="4"/>
  <c r="P83" i="4"/>
  <c r="P17" i="4"/>
  <c r="O17" i="4"/>
  <c r="L25" i="4"/>
  <c r="M25" i="4"/>
  <c r="M85" i="4"/>
  <c r="L85" i="4"/>
  <c r="P89" i="4"/>
  <c r="O89" i="4"/>
  <c r="M133" i="4"/>
  <c r="L133" i="4"/>
  <c r="P135" i="4"/>
  <c r="O135" i="4"/>
  <c r="M123" i="4"/>
  <c r="L123" i="4"/>
  <c r="P52" i="4"/>
  <c r="O52" i="4"/>
  <c r="L45" i="4"/>
  <c r="M45" i="4"/>
  <c r="L11" i="4"/>
  <c r="M11" i="4"/>
  <c r="M58" i="4"/>
  <c r="L58" i="4"/>
  <c r="M91" i="4"/>
  <c r="L91" i="4"/>
  <c r="P127" i="4"/>
  <c r="O127" i="4"/>
  <c r="M115" i="4"/>
  <c r="L115" i="4"/>
  <c r="O44" i="4"/>
  <c r="P44" i="4"/>
  <c r="P38" i="4"/>
  <c r="O38" i="4"/>
  <c r="M53" i="4"/>
  <c r="L53" i="4"/>
  <c r="M86" i="4"/>
  <c r="L86" i="4"/>
  <c r="P119" i="4"/>
  <c r="O119" i="4"/>
  <c r="M107" i="4"/>
  <c r="L107" i="4"/>
  <c r="M108" i="4"/>
  <c r="L108" i="4"/>
  <c r="P112" i="4"/>
  <c r="O112" i="4"/>
  <c r="M110" i="4"/>
  <c r="L110" i="4"/>
  <c r="M114" i="4"/>
  <c r="L114" i="4"/>
  <c r="P15" i="4"/>
  <c r="O15" i="4"/>
  <c r="M99" i="4"/>
  <c r="L99" i="4"/>
  <c r="M24" i="4"/>
  <c r="L24" i="4"/>
  <c r="M32" i="4"/>
  <c r="L32" i="4"/>
  <c r="L78" i="4"/>
  <c r="M78" i="4"/>
  <c r="M55" i="4"/>
  <c r="L55" i="4"/>
  <c r="M43" i="4"/>
  <c r="L43" i="4"/>
  <c r="P29" i="4"/>
  <c r="O29" i="4"/>
  <c r="O35" i="4"/>
  <c r="P35" i="4"/>
  <c r="M20" i="4"/>
  <c r="L20" i="4"/>
  <c r="L33" i="4"/>
  <c r="M33" i="4"/>
  <c r="P80" i="4"/>
  <c r="O80" i="4"/>
  <c r="O56" i="4"/>
  <c r="P56" i="4"/>
  <c r="L111" i="4"/>
  <c r="M111" i="4"/>
  <c r="O95" i="4"/>
  <c r="P95" i="4"/>
  <c r="P143" i="4"/>
  <c r="O143" i="4"/>
  <c r="P14" i="4"/>
  <c r="O14" i="4"/>
  <c r="P129" i="4"/>
  <c r="O129" i="4"/>
  <c r="O10" i="4"/>
  <c r="P10" i="4"/>
  <c r="P121" i="4"/>
  <c r="O121" i="4"/>
  <c r="M103" i="4"/>
  <c r="L103" i="4"/>
  <c r="O81" i="4"/>
  <c r="P81" i="4"/>
  <c r="P49" i="4"/>
  <c r="O49" i="4"/>
  <c r="O79" i="4"/>
  <c r="P79" i="4"/>
  <c r="O46" i="4"/>
  <c r="P46" i="4"/>
  <c r="M82" i="4"/>
  <c r="L82" i="4"/>
  <c r="P117" i="4"/>
  <c r="O117" i="4"/>
  <c r="M46" i="4"/>
  <c r="L46" i="4"/>
  <c r="P137" i="4"/>
  <c r="O137" i="4"/>
  <c r="M140" i="4"/>
  <c r="L140" i="4"/>
  <c r="M137" i="4"/>
  <c r="L137" i="4"/>
  <c r="P140" i="4"/>
  <c r="O140" i="4"/>
  <c r="M83" i="4"/>
  <c r="L83" i="4"/>
  <c r="L17" i="4"/>
  <c r="M17" i="4"/>
  <c r="P25" i="4"/>
  <c r="O25" i="4"/>
  <c r="P85" i="4"/>
  <c r="O85" i="4"/>
  <c r="L89" i="4"/>
  <c r="M89" i="4"/>
  <c r="P133" i="4"/>
  <c r="O133" i="4"/>
  <c r="L135" i="4"/>
  <c r="M135" i="4"/>
  <c r="O123" i="4"/>
  <c r="P123" i="4"/>
  <c r="L52" i="4"/>
  <c r="M52" i="4"/>
  <c r="P45" i="4"/>
  <c r="O45" i="4"/>
  <c r="P11" i="4"/>
  <c r="O11" i="4"/>
  <c r="P58" i="4"/>
  <c r="O58" i="4"/>
  <c r="O91" i="4"/>
  <c r="P91" i="4"/>
  <c r="L127" i="4"/>
  <c r="M127" i="4"/>
  <c r="O115" i="4"/>
  <c r="P115" i="4"/>
  <c r="L44" i="4"/>
  <c r="M44" i="4"/>
  <c r="M38" i="4"/>
  <c r="L38" i="4"/>
  <c r="P53" i="4"/>
  <c r="O53" i="4"/>
  <c r="P86" i="4"/>
  <c r="O86" i="4"/>
  <c r="L119" i="4"/>
  <c r="M119" i="4"/>
  <c r="O107" i="4"/>
  <c r="P107" i="4"/>
  <c r="P108" i="4"/>
  <c r="O108" i="4"/>
  <c r="L112" i="4"/>
  <c r="M112" i="4"/>
  <c r="P110" i="4"/>
  <c r="O110" i="4"/>
  <c r="O114" i="4"/>
  <c r="P114" i="4"/>
  <c r="M15" i="4"/>
  <c r="L15" i="4"/>
  <c r="O99" i="4"/>
  <c r="P99" i="4"/>
  <c r="O24" i="4"/>
  <c r="P24" i="4"/>
  <c r="O32" i="4"/>
  <c r="P32" i="4"/>
  <c r="O78" i="4"/>
  <c r="P78" i="4"/>
  <c r="P55" i="4"/>
  <c r="O55" i="4"/>
  <c r="O43" i="4"/>
  <c r="P43" i="4"/>
  <c r="L29" i="4"/>
  <c r="M29" i="4"/>
</calcChain>
</file>

<file path=xl/comments1.xml><?xml version="1.0" encoding="utf-8"?>
<comments xmlns="http://schemas.openxmlformats.org/spreadsheetml/2006/main">
  <authors>
    <author>作者</author>
  </authors>
  <commentList>
    <comment ref="M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正值表示比实际小
值越大越划算</t>
        </r>
      </text>
    </comment>
    <comment ref="P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正值表示比实际小
值越大越划算</t>
        </r>
      </text>
    </comment>
  </commentList>
</comments>
</file>

<file path=xl/sharedStrings.xml><?xml version="1.0" encoding="utf-8"?>
<sst xmlns="http://schemas.openxmlformats.org/spreadsheetml/2006/main" count="95" uniqueCount="51">
  <si>
    <t>cs</t>
  </si>
  <si>
    <t>int</t>
  </si>
  <si>
    <t>id</t>
  </si>
  <si>
    <t>reward</t>
  </si>
  <si>
    <t>档位</t>
  </si>
  <si>
    <t>积分</t>
  </si>
  <si>
    <t>shovelId</t>
  </si>
  <si>
    <t>point</t>
  </si>
  <si>
    <t>weight</t>
  </si>
  <si>
    <t>weightForRMB</t>
  </si>
  <si>
    <t>铲子id
1木铲,2白银铲
3黄金铲</t>
  </si>
  <si>
    <t>体力值</t>
  </si>
  <si>
    <t>被选中的概率权重</t>
  </si>
  <si>
    <t>充值幸运卡牌大放送后
被选中的概率权重</t>
  </si>
  <si>
    <t>s</t>
  </si>
  <si>
    <t>basicGold</t>
  </si>
  <si>
    <t>goldType</t>
  </si>
  <si>
    <t>待调整，调整成与寻宝鱼一样的期望值</t>
  </si>
  <si>
    <t>基础金币</t>
  </si>
  <si>
    <t>宝箱开出的概率权重</t>
  </si>
  <si>
    <t>充值幸运卡牌大放送的宝箱开出的概率权重</t>
  </si>
  <si>
    <t>金币数字大小，0表示小数字,1表示大数字</t>
  </si>
  <si>
    <t>期望400</t>
  </si>
  <si>
    <t>卡牌大放送</t>
  </si>
  <si>
    <t>倍率</t>
  </si>
  <si>
    <t>玩家购买消耗rmb,对应的卡牌金币收益,与商城做对比,确保购买的价值与商城基本对等</t>
  </si>
  <si>
    <t>50-150，6元档，3200后不出现</t>
  </si>
  <si>
    <t>充值后小游戏期望</t>
  </si>
  <si>
    <t>商城—首充双倍</t>
  </si>
  <si>
    <t>商城—正常充值</t>
  </si>
  <si>
    <t>cardmultipleMin</t>
  </si>
  <si>
    <t>cardMultipleMax</t>
  </si>
  <si>
    <t>rmbGear</t>
  </si>
  <si>
    <t>考虑概率如何处理</t>
  </si>
  <si>
    <t>金币比例与人民币</t>
  </si>
  <si>
    <t>卡牌倍数最小值</t>
  </si>
  <si>
    <t>卡牌倍数最大值</t>
  </si>
  <si>
    <t>人民币档位</t>
  </si>
  <si>
    <t>人民币价值</t>
  </si>
  <si>
    <t>卡牌倍率</t>
  </si>
  <si>
    <t>金币收益</t>
  </si>
  <si>
    <t>验算档位</t>
  </si>
  <si>
    <t>人民币值与实际值
浮动范围%</t>
  </si>
  <si>
    <t>实际值档位
-1表示无对应档位</t>
  </si>
  <si>
    <t>小程序价格等级（单位：人民币）</t>
  </si>
  <si>
    <t>row</t>
  </si>
  <si>
    <t>goldcoin</t>
  </si>
  <si>
    <t>row行数</t>
  </si>
  <si>
    <t>打开贝壳后出现的是什么
 1 金币倍数 2 龙珠 3 螃蟹</t>
  </si>
  <si>
    <t>金币倍数</t>
  </si>
  <si>
    <t>权重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</si>
</sst>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"/>
  </numFmts>
  <fonts count="1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rgb="FFFF0000"/>
      <name val="微软雅黑"/>
      <charset val="134"/>
    </font>
    <font>
      <sz val="11"/>
      <color rgb="FFFF0000"/>
      <name val="微软雅黑"/>
      <charset val="134"/>
    </font>
    <font>
      <sz val="9"/>
      <color theme="1"/>
      <name val="微软雅黑"/>
      <charset val="134"/>
    </font>
    <font>
      <sz val="11"/>
      <color rgb="FF8D8D8D"/>
      <name val="宋体"/>
      <charset val="134"/>
    </font>
    <font>
      <sz val="11"/>
      <color rgb="FF333333"/>
      <name val="Background-color:#FFFFFF;"/>
      <family val="1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859614856410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/>
    </xf>
    <xf numFmtId="0" fontId="7" fillId="0" borderId="0" xfId="0" applyFont="1" applyAlignment="1"/>
    <xf numFmtId="0" fontId="7" fillId="4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7" fillId="0" borderId="0" xfId="0" applyFont="1" applyAlignment="1">
      <alignment wrapText="1"/>
    </xf>
    <xf numFmtId="178" fontId="4" fillId="0" borderId="0" xfId="0" applyNumberFormat="1" applyFont="1" applyAlignment="1">
      <alignment horizontal="left"/>
    </xf>
    <xf numFmtId="0" fontId="7" fillId="0" borderId="0" xfId="0" applyFont="1" applyAlignment="1">
      <alignment horizontal="left" wrapText="1"/>
    </xf>
    <xf numFmtId="9" fontId="4" fillId="0" borderId="0" xfId="1" applyFont="1" applyAlignment="1">
      <alignment horizontal="left"/>
    </xf>
    <xf numFmtId="0" fontId="1" fillId="3" borderId="0" xfId="0" applyFont="1" applyFill="1" applyAlignment="1">
      <alignment horizontal="left" wrapText="1"/>
    </xf>
    <xf numFmtId="0" fontId="8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4" fillId="0" borderId="0" xfId="0" applyFont="1"/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4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12" fillId="0" borderId="0" xfId="0" applyFont="1" applyFill="1" applyAlignment="1">
      <alignment horizontal="left" vertical="center"/>
    </xf>
  </cellXfs>
  <cellStyles count="2">
    <cellStyle name="百分比" xfId="1" builtinId="5"/>
    <cellStyle name="常规" xfId="0" builtinId="0"/>
  </cellStyles>
  <dxfs count="7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H27" sqref="H27"/>
    </sheetView>
  </sheetViews>
  <sheetFormatPr defaultColWidth="9" defaultRowHeight="15.6"/>
  <cols>
    <col min="1" max="1" width="9" style="25"/>
    <col min="2" max="2" width="11.109375" style="25" customWidth="1"/>
    <col min="3" max="3" width="9" style="25"/>
    <col min="4" max="4" width="36.109375" style="25" customWidth="1"/>
    <col min="5" max="5" width="25.77734375" style="25" customWidth="1"/>
    <col min="6" max="6" width="32" style="25" customWidth="1"/>
    <col min="7" max="7" width="19.44140625" style="25" customWidth="1"/>
    <col min="8" max="16384" width="9" style="25"/>
  </cols>
  <sheetData>
    <row r="1" spans="1:2">
      <c r="A1" s="1" t="s">
        <v>0</v>
      </c>
      <c r="B1" s="1" t="s">
        <v>0</v>
      </c>
    </row>
    <row r="2" spans="1:2">
      <c r="A2" s="1" t="s">
        <v>1</v>
      </c>
      <c r="B2" s="1" t="s">
        <v>1</v>
      </c>
    </row>
    <row r="3" spans="1:2">
      <c r="A3" s="2" t="s">
        <v>2</v>
      </c>
      <c r="B3" s="2" t="s">
        <v>3</v>
      </c>
    </row>
    <row r="4" spans="1:2">
      <c r="A4" s="8" t="s">
        <v>4</v>
      </c>
      <c r="B4" s="8" t="s">
        <v>5</v>
      </c>
    </row>
    <row r="5" spans="1:2">
      <c r="A5" s="4">
        <v>1</v>
      </c>
      <c r="B5" s="4">
        <v>45</v>
      </c>
    </row>
    <row r="6" spans="1:2">
      <c r="A6" s="4">
        <v>2</v>
      </c>
      <c r="B6" s="4">
        <v>75</v>
      </c>
    </row>
    <row r="7" spans="1:2">
      <c r="A7" s="4">
        <v>3</v>
      </c>
      <c r="B7" s="4">
        <v>105</v>
      </c>
    </row>
    <row r="8" spans="1:2">
      <c r="A8" s="4">
        <v>4</v>
      </c>
      <c r="B8" s="4">
        <v>150</v>
      </c>
    </row>
    <row r="9" spans="1:2">
      <c r="A9" s="4">
        <v>5</v>
      </c>
      <c r="B9" s="4">
        <v>240</v>
      </c>
    </row>
    <row r="10" spans="1:2">
      <c r="A10" s="4">
        <v>6</v>
      </c>
      <c r="B10" s="4">
        <v>360</v>
      </c>
    </row>
    <row r="11" spans="1:2">
      <c r="A11" s="4">
        <v>7</v>
      </c>
      <c r="B11" s="4">
        <v>540</v>
      </c>
    </row>
    <row r="12" spans="1:2">
      <c r="A12" s="4">
        <v>8</v>
      </c>
      <c r="B12" s="4">
        <v>750</v>
      </c>
    </row>
    <row r="13" spans="1:2">
      <c r="A13" s="4">
        <v>9</v>
      </c>
      <c r="B13" s="4">
        <v>1050</v>
      </c>
    </row>
    <row r="14" spans="1:2">
      <c r="A14" s="4">
        <v>10</v>
      </c>
      <c r="B14" s="4">
        <v>1500</v>
      </c>
    </row>
    <row r="15" spans="1:2">
      <c r="B15" s="4"/>
    </row>
    <row r="16" spans="1:2">
      <c r="B16" s="4"/>
    </row>
    <row r="17" spans="2:2">
      <c r="B17" s="4"/>
    </row>
    <row r="18" spans="2:2">
      <c r="B18" s="4"/>
    </row>
    <row r="19" spans="2:2">
      <c r="B19" s="4"/>
    </row>
    <row r="20" spans="2:2">
      <c r="B20" s="4"/>
    </row>
    <row r="21" spans="2:2">
      <c r="B21" s="4"/>
    </row>
    <row r="22" spans="2:2">
      <c r="B22" s="4"/>
    </row>
    <row r="23" spans="2:2">
      <c r="B23" s="4"/>
    </row>
    <row r="24" spans="2:2">
      <c r="B24" s="4"/>
    </row>
    <row r="25" spans="2:2">
      <c r="B25" s="4"/>
    </row>
    <row r="26" spans="2:2">
      <c r="B26" s="4"/>
    </row>
    <row r="27" spans="2:2">
      <c r="B27" s="4"/>
    </row>
    <row r="28" spans="2:2">
      <c r="B28" s="4"/>
    </row>
    <row r="29" spans="2:2">
      <c r="B29" s="4"/>
    </row>
    <row r="30" spans="2:2">
      <c r="B30" s="4"/>
    </row>
    <row r="31" spans="2:2">
      <c r="B31" s="4"/>
    </row>
    <row r="32" spans="2:2">
      <c r="B32" s="4"/>
    </row>
    <row r="33" spans="2:2">
      <c r="B33" s="4"/>
    </row>
    <row r="34" spans="2:2">
      <c r="B34" s="4"/>
    </row>
    <row r="35" spans="2:2">
      <c r="B35" s="4"/>
    </row>
  </sheetData>
  <phoneticPr fontId="13" type="noConversion"/>
  <conditionalFormatting sqref="A1:XFD1048576">
    <cfRule type="containsText" dxfId="6" priority="1" operator="containsText" text=" ">
      <formula>NOT(ISERROR(SEARCH(" ",A1)))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defaultColWidth="9" defaultRowHeight="15.6"/>
  <cols>
    <col min="1" max="1" width="11.109375" style="25" customWidth="1"/>
    <col min="2" max="2" width="6" style="25" customWidth="1"/>
    <col min="3" max="3" width="13.88671875" style="25" customWidth="1"/>
    <col min="4" max="4" width="17.21875" style="25" customWidth="1"/>
    <col min="5" max="5" width="9" style="25"/>
    <col min="6" max="6" width="36.109375" style="25" customWidth="1"/>
    <col min="7" max="7" width="25.77734375" style="25" customWidth="1"/>
    <col min="8" max="8" width="32" style="25" customWidth="1"/>
    <col min="9" max="9" width="19.44140625" style="25" customWidth="1"/>
    <col min="10" max="16384" width="9" style="25"/>
  </cols>
  <sheetData>
    <row r="1" spans="1:4">
      <c r="A1" s="1" t="s">
        <v>0</v>
      </c>
      <c r="B1" s="1" t="s">
        <v>0</v>
      </c>
      <c r="C1" s="1" t="s">
        <v>0</v>
      </c>
      <c r="D1" s="1" t="s">
        <v>0</v>
      </c>
    </row>
    <row r="2" spans="1:4">
      <c r="A2" s="1" t="s">
        <v>1</v>
      </c>
      <c r="B2" s="1" t="s">
        <v>1</v>
      </c>
      <c r="C2" s="1" t="s">
        <v>1</v>
      </c>
      <c r="D2" s="1" t="s">
        <v>1</v>
      </c>
    </row>
    <row r="3" spans="1:4">
      <c r="A3" s="2" t="s">
        <v>6</v>
      </c>
      <c r="B3" s="2" t="s">
        <v>7</v>
      </c>
      <c r="C3" s="2" t="s">
        <v>8</v>
      </c>
      <c r="D3" s="2" t="s">
        <v>9</v>
      </c>
    </row>
    <row r="4" spans="1:4" ht="52.8">
      <c r="A4" s="8" t="s">
        <v>10</v>
      </c>
      <c r="B4" s="26" t="s">
        <v>11</v>
      </c>
      <c r="C4" s="26" t="s">
        <v>12</v>
      </c>
      <c r="D4" s="8" t="s">
        <v>13</v>
      </c>
    </row>
    <row r="5" spans="1:4">
      <c r="A5" s="4">
        <v>1</v>
      </c>
      <c r="B5" s="4">
        <v>2</v>
      </c>
      <c r="C5" s="4">
        <v>494100</v>
      </c>
      <c r="D5" s="4">
        <v>2608601</v>
      </c>
    </row>
    <row r="6" spans="1:4">
      <c r="A6" s="4">
        <v>2</v>
      </c>
      <c r="B6" s="4">
        <v>3</v>
      </c>
      <c r="C6" s="4">
        <v>405265</v>
      </c>
      <c r="D6" s="4">
        <v>4000000</v>
      </c>
    </row>
    <row r="7" spans="1:4">
      <c r="A7" s="4">
        <v>3</v>
      </c>
      <c r="B7" s="4">
        <v>5</v>
      </c>
      <c r="C7" s="4">
        <v>120000</v>
      </c>
      <c r="D7" s="4">
        <v>1450000</v>
      </c>
    </row>
    <row r="8" spans="1:4">
      <c r="A8" s="4"/>
      <c r="B8" s="4"/>
    </row>
    <row r="9" spans="1:4">
      <c r="A9" s="4"/>
      <c r="B9" s="4"/>
    </row>
    <row r="10" spans="1:4">
      <c r="A10" s="4"/>
      <c r="B10" s="4"/>
    </row>
    <row r="11" spans="1:4">
      <c r="A11" s="4"/>
      <c r="B11" s="4"/>
    </row>
    <row r="12" spans="1:4">
      <c r="A12" s="4"/>
      <c r="B12" s="4"/>
    </row>
    <row r="13" spans="1:4">
      <c r="A13" s="4"/>
      <c r="B13" s="4"/>
    </row>
    <row r="14" spans="1:4">
      <c r="A14" s="4"/>
      <c r="B14" s="4"/>
    </row>
    <row r="15" spans="1:4">
      <c r="A15" s="4"/>
      <c r="B15" s="4"/>
    </row>
    <row r="16" spans="1:4">
      <c r="A16" s="4"/>
      <c r="B16" s="4"/>
    </row>
    <row r="17" spans="1:2">
      <c r="A17" s="4"/>
      <c r="B17" s="4"/>
    </row>
    <row r="18" spans="1:2">
      <c r="A18" s="4"/>
      <c r="B18" s="4"/>
    </row>
    <row r="19" spans="1:2">
      <c r="A19" s="4"/>
      <c r="B19" s="4"/>
    </row>
    <row r="20" spans="1:2">
      <c r="A20" s="4"/>
      <c r="B20" s="4"/>
    </row>
    <row r="21" spans="1:2">
      <c r="A21" s="4"/>
      <c r="B21" s="4"/>
    </row>
    <row r="22" spans="1:2">
      <c r="A22" s="4"/>
      <c r="B22" s="4"/>
    </row>
    <row r="23" spans="1:2">
      <c r="A23" s="4"/>
      <c r="B23" s="4"/>
    </row>
    <row r="24" spans="1:2">
      <c r="A24" s="4"/>
      <c r="B24" s="4"/>
    </row>
    <row r="25" spans="1:2">
      <c r="A25" s="4"/>
      <c r="B25" s="4"/>
    </row>
    <row r="26" spans="1:2">
      <c r="A26" s="4"/>
      <c r="B26" s="4"/>
    </row>
    <row r="27" spans="1:2">
      <c r="A27" s="4"/>
      <c r="B27" s="4"/>
    </row>
    <row r="28" spans="1:2">
      <c r="A28" s="4"/>
      <c r="B28" s="4"/>
    </row>
    <row r="29" spans="1:2">
      <c r="A29" s="4"/>
      <c r="B29" s="4"/>
    </row>
    <row r="30" spans="1:2">
      <c r="A30" s="4"/>
      <c r="B30" s="4"/>
    </row>
    <row r="31" spans="1:2">
      <c r="A31" s="4"/>
      <c r="B31" s="4"/>
    </row>
    <row r="32" spans="1:2">
      <c r="A32" s="4"/>
      <c r="B32" s="4"/>
    </row>
    <row r="33" spans="1:2">
      <c r="A33" s="4"/>
      <c r="B33" s="4"/>
    </row>
    <row r="34" spans="1:2">
      <c r="A34" s="4"/>
      <c r="B34" s="4"/>
    </row>
    <row r="35" spans="1:2">
      <c r="A35" s="4"/>
      <c r="B35" s="4"/>
    </row>
  </sheetData>
  <phoneticPr fontId="13" type="noConversion"/>
  <conditionalFormatting sqref="C5:C7">
    <cfRule type="containsText" dxfId="5" priority="2" operator="containsText" text=" ">
      <formula>NOT(ISERROR(SEARCH(" ",C5)))</formula>
    </cfRule>
  </conditionalFormatting>
  <conditionalFormatting sqref="D5:D7">
    <cfRule type="containsText" dxfId="4" priority="1" operator="containsText" text=" ">
      <formula>NOT(ISERROR(SEARCH(" ",D5)))</formula>
    </cfRule>
  </conditionalFormatting>
  <conditionalFormatting sqref="A8:XFD1048576 A5:B7 E5:XFD7">
    <cfRule type="containsText" dxfId="3" priority="3" operator="containsText" text=" ">
      <formula>NOT(ISERROR(SEARCH(" ",A5)))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sqref="A1:D2"/>
    </sheetView>
  </sheetViews>
  <sheetFormatPr defaultColWidth="9" defaultRowHeight="15.6"/>
  <cols>
    <col min="1" max="1" width="11.109375" style="25" customWidth="1"/>
    <col min="2" max="2" width="15.44140625" style="25" customWidth="1"/>
    <col min="3" max="3" width="17.77734375" style="25" customWidth="1"/>
    <col min="4" max="4" width="15.44140625" style="25" customWidth="1"/>
    <col min="5" max="6" width="9" style="25"/>
    <col min="7" max="8" width="11.44140625" style="25" customWidth="1"/>
    <col min="9" max="9" width="32" style="25" customWidth="1"/>
    <col min="10" max="10" width="19.44140625" style="25" customWidth="1"/>
    <col min="11" max="16384" width="9" style="25"/>
  </cols>
  <sheetData>
    <row r="1" spans="1:9">
      <c r="A1" s="1" t="s">
        <v>0</v>
      </c>
      <c r="B1" s="1" t="s">
        <v>0</v>
      </c>
      <c r="C1" s="2" t="s">
        <v>14</v>
      </c>
      <c r="D1" s="1" t="s">
        <v>0</v>
      </c>
    </row>
    <row r="2" spans="1:9">
      <c r="A2" s="1" t="s">
        <v>1</v>
      </c>
      <c r="B2" s="1" t="s">
        <v>1</v>
      </c>
      <c r="C2" s="2" t="s">
        <v>1</v>
      </c>
      <c r="D2" s="1" t="s">
        <v>1</v>
      </c>
    </row>
    <row r="3" spans="1:9">
      <c r="A3" s="7" t="s">
        <v>15</v>
      </c>
      <c r="B3" s="2" t="s">
        <v>8</v>
      </c>
      <c r="C3" s="2" t="s">
        <v>9</v>
      </c>
      <c r="D3" s="2" t="s">
        <v>16</v>
      </c>
      <c r="H3" s="25" t="s">
        <v>17</v>
      </c>
    </row>
    <row r="4" spans="1:9" ht="39.6">
      <c r="A4" s="8" t="s">
        <v>18</v>
      </c>
      <c r="B4" s="26" t="s">
        <v>19</v>
      </c>
      <c r="C4" s="27" t="s">
        <v>20</v>
      </c>
      <c r="D4" s="8" t="s">
        <v>21</v>
      </c>
      <c r="E4" s="25">
        <f>SUM(E5:E44)</f>
        <v>50</v>
      </c>
      <c r="F4" s="25">
        <f>E4*4+E4*2</f>
        <v>300</v>
      </c>
      <c r="G4" s="25">
        <f>SUM(G5:G44)</f>
        <v>66.667733674775931</v>
      </c>
      <c r="H4" s="25">
        <f>G4*4+G4*2</f>
        <v>400.00640204865556</v>
      </c>
      <c r="I4" s="28" t="s">
        <v>22</v>
      </c>
    </row>
    <row r="5" spans="1:9">
      <c r="A5" s="4">
        <v>5</v>
      </c>
      <c r="B5" s="4">
        <v>25</v>
      </c>
      <c r="C5" s="4">
        <v>0</v>
      </c>
      <c r="D5" s="4">
        <v>0</v>
      </c>
      <c r="E5" s="25">
        <f>A5*B5/SUM($B$5:$B$44)</f>
        <v>0.26766595289079231</v>
      </c>
      <c r="G5" s="25">
        <f>A5*C5/SUM($C$5:$C$44)</f>
        <v>0</v>
      </c>
    </row>
    <row r="6" spans="1:9">
      <c r="A6" s="4">
        <v>10</v>
      </c>
      <c r="B6" s="4">
        <v>30</v>
      </c>
      <c r="C6" s="4">
        <v>0</v>
      </c>
      <c r="D6" s="4">
        <v>0</v>
      </c>
      <c r="E6" s="25">
        <f t="shared" ref="E6:E44" si="0">A6*B6/SUM($B$5:$B$44)</f>
        <v>0.64239828693790146</v>
      </c>
      <c r="G6" s="25">
        <f t="shared" ref="G6:G44" si="1">A6*C6/SUM($C$5:$C$44)</f>
        <v>0</v>
      </c>
    </row>
    <row r="7" spans="1:9">
      <c r="A7" s="4">
        <v>15</v>
      </c>
      <c r="B7" s="4">
        <v>30</v>
      </c>
      <c r="C7" s="4">
        <v>0</v>
      </c>
      <c r="D7" s="4">
        <v>0</v>
      </c>
      <c r="E7" s="25">
        <f t="shared" si="0"/>
        <v>0.9635974304068522</v>
      </c>
      <c r="G7" s="25">
        <f t="shared" si="1"/>
        <v>0</v>
      </c>
    </row>
    <row r="8" spans="1:9">
      <c r="A8" s="4">
        <v>20</v>
      </c>
      <c r="B8" s="4">
        <v>30</v>
      </c>
      <c r="C8" s="4">
        <v>0</v>
      </c>
      <c r="D8" s="4">
        <v>0</v>
      </c>
      <c r="E8" s="25">
        <f t="shared" si="0"/>
        <v>1.2847965738758029</v>
      </c>
      <c r="G8" s="25">
        <f t="shared" si="1"/>
        <v>0</v>
      </c>
    </row>
    <row r="9" spans="1:9">
      <c r="A9" s="4">
        <v>25</v>
      </c>
      <c r="B9" s="4">
        <v>30</v>
      </c>
      <c r="C9" s="4">
        <v>0</v>
      </c>
      <c r="D9" s="4">
        <v>0</v>
      </c>
      <c r="E9" s="25">
        <f t="shared" si="0"/>
        <v>1.6059957173447537</v>
      </c>
      <c r="G9" s="25">
        <f t="shared" si="1"/>
        <v>0</v>
      </c>
    </row>
    <row r="10" spans="1:9">
      <c r="A10" s="4">
        <v>30</v>
      </c>
      <c r="B10" s="4">
        <v>30</v>
      </c>
      <c r="C10" s="4">
        <v>224</v>
      </c>
      <c r="D10" s="4">
        <v>0</v>
      </c>
      <c r="E10" s="25">
        <f t="shared" si="0"/>
        <v>1.9271948608137044</v>
      </c>
      <c r="G10" s="25">
        <f t="shared" si="1"/>
        <v>2.1510883482714469</v>
      </c>
    </row>
    <row r="11" spans="1:9">
      <c r="A11" s="4">
        <v>35</v>
      </c>
      <c r="B11" s="4">
        <v>30</v>
      </c>
      <c r="C11" s="4">
        <v>280</v>
      </c>
      <c r="D11" s="4">
        <v>0</v>
      </c>
      <c r="E11" s="25">
        <f t="shared" si="0"/>
        <v>2.2483940042826553</v>
      </c>
      <c r="G11" s="25">
        <f t="shared" si="1"/>
        <v>3.1370038412291934</v>
      </c>
    </row>
    <row r="12" spans="1:9">
      <c r="A12" s="4">
        <v>40</v>
      </c>
      <c r="B12" s="4">
        <v>30</v>
      </c>
      <c r="C12" s="4">
        <v>300</v>
      </c>
      <c r="D12" s="4">
        <v>0</v>
      </c>
      <c r="E12" s="25">
        <f t="shared" si="0"/>
        <v>2.5695931477516059</v>
      </c>
      <c r="G12" s="25">
        <f t="shared" si="1"/>
        <v>3.8412291933418694</v>
      </c>
    </row>
    <row r="13" spans="1:9">
      <c r="A13" s="4">
        <v>45</v>
      </c>
      <c r="B13" s="4">
        <v>30</v>
      </c>
      <c r="C13" s="4">
        <v>300</v>
      </c>
      <c r="D13" s="4">
        <v>0</v>
      </c>
      <c r="E13" s="25">
        <f t="shared" si="0"/>
        <v>2.8907922912205568</v>
      </c>
      <c r="G13" s="25">
        <f t="shared" si="1"/>
        <v>4.3213828425096033</v>
      </c>
    </row>
    <row r="14" spans="1:9">
      <c r="A14" s="4">
        <v>50</v>
      </c>
      <c r="B14" s="4">
        <v>30</v>
      </c>
      <c r="C14" s="4">
        <v>300</v>
      </c>
      <c r="D14" s="4">
        <v>1</v>
      </c>
      <c r="E14" s="25">
        <f t="shared" si="0"/>
        <v>3.2119914346895073</v>
      </c>
      <c r="G14" s="25">
        <f t="shared" si="1"/>
        <v>4.8015364916773366</v>
      </c>
    </row>
    <row r="15" spans="1:9">
      <c r="A15" s="4">
        <v>55</v>
      </c>
      <c r="B15" s="4">
        <v>30</v>
      </c>
      <c r="C15" s="4">
        <v>300</v>
      </c>
      <c r="D15" s="4">
        <v>1</v>
      </c>
      <c r="E15" s="25">
        <f t="shared" si="0"/>
        <v>3.5331905781584583</v>
      </c>
      <c r="G15" s="25">
        <f t="shared" si="1"/>
        <v>5.28169014084507</v>
      </c>
    </row>
    <row r="16" spans="1:9">
      <c r="A16" s="4">
        <v>60</v>
      </c>
      <c r="B16" s="4">
        <v>20</v>
      </c>
      <c r="C16" s="4">
        <v>200</v>
      </c>
      <c r="D16" s="4">
        <v>1</v>
      </c>
      <c r="E16" s="25">
        <f t="shared" si="0"/>
        <v>2.5695931477516059</v>
      </c>
      <c r="G16" s="25">
        <f t="shared" si="1"/>
        <v>3.8412291933418694</v>
      </c>
    </row>
    <row r="17" spans="1:7">
      <c r="A17" s="4">
        <v>65</v>
      </c>
      <c r="B17" s="4">
        <v>10</v>
      </c>
      <c r="C17" s="4">
        <v>100</v>
      </c>
      <c r="D17" s="4">
        <v>1</v>
      </c>
      <c r="E17" s="25">
        <f t="shared" si="0"/>
        <v>1.39186295503212</v>
      </c>
      <c r="G17" s="25">
        <f t="shared" si="1"/>
        <v>2.0806658130601794</v>
      </c>
    </row>
    <row r="18" spans="1:7">
      <c r="A18" s="4">
        <v>70</v>
      </c>
      <c r="B18" s="4">
        <v>10</v>
      </c>
      <c r="C18" s="4">
        <v>100</v>
      </c>
      <c r="D18" s="4">
        <v>1</v>
      </c>
      <c r="E18" s="25">
        <f t="shared" si="0"/>
        <v>1.4989293361884368</v>
      </c>
      <c r="G18" s="25">
        <f t="shared" si="1"/>
        <v>2.2407170294494239</v>
      </c>
    </row>
    <row r="19" spans="1:7">
      <c r="A19" s="4">
        <v>75</v>
      </c>
      <c r="B19" s="4">
        <v>10</v>
      </c>
      <c r="C19" s="4">
        <v>100</v>
      </c>
      <c r="D19" s="4">
        <v>1</v>
      </c>
      <c r="E19" s="25">
        <f t="shared" si="0"/>
        <v>1.6059957173447537</v>
      </c>
      <c r="G19" s="25">
        <f t="shared" si="1"/>
        <v>2.4007682458386683</v>
      </c>
    </row>
    <row r="20" spans="1:7">
      <c r="A20" s="4">
        <v>80</v>
      </c>
      <c r="B20" s="4">
        <v>10</v>
      </c>
      <c r="C20" s="4">
        <v>100</v>
      </c>
      <c r="D20" s="4">
        <v>1</v>
      </c>
      <c r="E20" s="25">
        <f t="shared" si="0"/>
        <v>1.7130620985010707</v>
      </c>
      <c r="G20" s="25">
        <f t="shared" si="1"/>
        <v>2.5608194622279128</v>
      </c>
    </row>
    <row r="21" spans="1:7">
      <c r="A21" s="4">
        <v>85</v>
      </c>
      <c r="B21" s="4">
        <v>10</v>
      </c>
      <c r="C21" s="4">
        <v>100</v>
      </c>
      <c r="D21" s="4">
        <v>1</v>
      </c>
      <c r="E21" s="25">
        <f t="shared" si="0"/>
        <v>1.8201284796573876</v>
      </c>
      <c r="G21" s="25">
        <f t="shared" si="1"/>
        <v>2.7208706786171577</v>
      </c>
    </row>
    <row r="22" spans="1:7">
      <c r="A22" s="4">
        <v>90</v>
      </c>
      <c r="B22" s="4">
        <v>10</v>
      </c>
      <c r="C22" s="4">
        <v>100</v>
      </c>
      <c r="D22" s="4">
        <v>1</v>
      </c>
      <c r="E22" s="25">
        <f t="shared" si="0"/>
        <v>1.9271948608137044</v>
      </c>
      <c r="G22" s="25">
        <f t="shared" si="1"/>
        <v>2.8809218950064022</v>
      </c>
    </row>
    <row r="23" spans="1:7">
      <c r="A23" s="4">
        <v>95</v>
      </c>
      <c r="B23" s="4">
        <v>10</v>
      </c>
      <c r="C23" s="4">
        <v>100</v>
      </c>
      <c r="D23" s="4">
        <v>1</v>
      </c>
      <c r="E23" s="25">
        <f t="shared" si="0"/>
        <v>2.0342612419700212</v>
      </c>
      <c r="G23" s="25">
        <f t="shared" si="1"/>
        <v>3.0409731113956466</v>
      </c>
    </row>
    <row r="24" spans="1:7">
      <c r="A24" s="4">
        <v>100</v>
      </c>
      <c r="B24" s="4">
        <v>10</v>
      </c>
      <c r="C24" s="4">
        <v>100</v>
      </c>
      <c r="D24" s="4">
        <v>1</v>
      </c>
      <c r="E24" s="25">
        <f t="shared" si="0"/>
        <v>2.1413276231263385</v>
      </c>
      <c r="G24" s="25">
        <f t="shared" si="1"/>
        <v>3.2010243277848911</v>
      </c>
    </row>
    <row r="25" spans="1:7">
      <c r="A25" s="4">
        <v>105</v>
      </c>
      <c r="B25" s="4">
        <v>5</v>
      </c>
      <c r="C25" s="4">
        <v>50</v>
      </c>
      <c r="D25" s="4">
        <v>1</v>
      </c>
      <c r="E25" s="25">
        <f t="shared" si="0"/>
        <v>1.1241970021413277</v>
      </c>
      <c r="G25" s="25">
        <f t="shared" si="1"/>
        <v>1.6805377720870678</v>
      </c>
    </row>
    <row r="26" spans="1:7">
      <c r="A26" s="4">
        <v>110</v>
      </c>
      <c r="B26" s="4">
        <v>5</v>
      </c>
      <c r="C26" s="4">
        <v>50</v>
      </c>
      <c r="D26" s="4">
        <v>1</v>
      </c>
      <c r="E26" s="25">
        <f t="shared" si="0"/>
        <v>1.1777301927194861</v>
      </c>
      <c r="G26" s="25">
        <f t="shared" si="1"/>
        <v>1.7605633802816902</v>
      </c>
    </row>
    <row r="27" spans="1:7">
      <c r="A27" s="4">
        <v>115</v>
      </c>
      <c r="B27" s="4">
        <v>5</v>
      </c>
      <c r="C27" s="4">
        <v>50</v>
      </c>
      <c r="D27" s="4">
        <v>1</v>
      </c>
      <c r="E27" s="25">
        <f t="shared" si="0"/>
        <v>1.2312633832976445</v>
      </c>
      <c r="G27" s="25">
        <f t="shared" si="1"/>
        <v>1.8405889884763125</v>
      </c>
    </row>
    <row r="28" spans="1:7">
      <c r="A28" s="4">
        <v>120</v>
      </c>
      <c r="B28" s="4">
        <v>5</v>
      </c>
      <c r="C28" s="4">
        <v>50</v>
      </c>
      <c r="D28" s="4">
        <v>1</v>
      </c>
      <c r="E28" s="25">
        <f t="shared" si="0"/>
        <v>1.2847965738758029</v>
      </c>
      <c r="G28" s="25">
        <f t="shared" si="1"/>
        <v>1.9206145966709347</v>
      </c>
    </row>
    <row r="29" spans="1:7">
      <c r="A29" s="4">
        <v>125</v>
      </c>
      <c r="B29" s="4">
        <v>2</v>
      </c>
      <c r="C29" s="4">
        <v>20</v>
      </c>
      <c r="D29" s="4">
        <v>1</v>
      </c>
      <c r="E29" s="25">
        <f t="shared" si="0"/>
        <v>0.53533190578158463</v>
      </c>
      <c r="G29" s="25">
        <f t="shared" si="1"/>
        <v>0.80025608194622277</v>
      </c>
    </row>
    <row r="30" spans="1:7">
      <c r="A30" s="4">
        <v>130</v>
      </c>
      <c r="B30" s="4">
        <v>2</v>
      </c>
      <c r="C30" s="4">
        <v>20</v>
      </c>
      <c r="D30" s="4">
        <v>1</v>
      </c>
      <c r="E30" s="25">
        <f t="shared" si="0"/>
        <v>0.55674518201284795</v>
      </c>
      <c r="G30" s="25">
        <f t="shared" si="1"/>
        <v>0.83226632522407173</v>
      </c>
    </row>
    <row r="31" spans="1:7">
      <c r="A31" s="4">
        <v>135</v>
      </c>
      <c r="B31" s="4">
        <v>2</v>
      </c>
      <c r="C31" s="4">
        <v>20</v>
      </c>
      <c r="D31" s="4">
        <v>1</v>
      </c>
      <c r="E31" s="25">
        <f t="shared" si="0"/>
        <v>0.57815845824411138</v>
      </c>
      <c r="G31" s="25">
        <f t="shared" si="1"/>
        <v>0.86427656850192058</v>
      </c>
    </row>
    <row r="32" spans="1:7">
      <c r="A32" s="4">
        <v>140</v>
      </c>
      <c r="B32" s="4">
        <v>2</v>
      </c>
      <c r="C32" s="4">
        <v>20</v>
      </c>
      <c r="D32" s="4">
        <v>1</v>
      </c>
      <c r="E32" s="25">
        <f t="shared" si="0"/>
        <v>0.59957173447537471</v>
      </c>
      <c r="G32" s="25">
        <f t="shared" si="1"/>
        <v>0.89628681177976954</v>
      </c>
    </row>
    <row r="33" spans="1:7">
      <c r="A33" s="4">
        <v>145</v>
      </c>
      <c r="B33" s="4">
        <v>2</v>
      </c>
      <c r="C33" s="4">
        <v>20</v>
      </c>
      <c r="D33" s="4">
        <v>1</v>
      </c>
      <c r="E33" s="25">
        <f t="shared" si="0"/>
        <v>0.62098501070663814</v>
      </c>
      <c r="G33" s="25">
        <f t="shared" si="1"/>
        <v>0.92829705505761839</v>
      </c>
    </row>
    <row r="34" spans="1:7">
      <c r="A34" s="4">
        <v>150</v>
      </c>
      <c r="B34" s="4">
        <v>2</v>
      </c>
      <c r="C34" s="4">
        <v>20</v>
      </c>
      <c r="D34" s="4">
        <v>1</v>
      </c>
      <c r="E34" s="25">
        <f t="shared" si="0"/>
        <v>0.64239828693790146</v>
      </c>
      <c r="G34" s="25">
        <f t="shared" si="1"/>
        <v>0.96030729833546735</v>
      </c>
    </row>
    <row r="35" spans="1:7">
      <c r="A35" s="4">
        <v>155</v>
      </c>
      <c r="B35" s="4">
        <v>1</v>
      </c>
      <c r="C35" s="4">
        <v>10</v>
      </c>
      <c r="D35" s="4">
        <v>1</v>
      </c>
      <c r="E35" s="25">
        <f t="shared" si="0"/>
        <v>0.33190578158458245</v>
      </c>
      <c r="G35" s="25">
        <f t="shared" si="1"/>
        <v>0.49615877080665816</v>
      </c>
    </row>
    <row r="36" spans="1:7">
      <c r="A36" s="4">
        <v>160</v>
      </c>
      <c r="B36" s="4">
        <v>1</v>
      </c>
      <c r="C36" s="4">
        <v>10</v>
      </c>
      <c r="D36" s="4">
        <v>1</v>
      </c>
      <c r="E36" s="25">
        <f t="shared" si="0"/>
        <v>0.34261241970021411</v>
      </c>
      <c r="G36" s="25">
        <f t="shared" si="1"/>
        <v>0.51216389244558258</v>
      </c>
    </row>
    <row r="37" spans="1:7">
      <c r="A37" s="4">
        <v>165</v>
      </c>
      <c r="B37" s="4">
        <v>1</v>
      </c>
      <c r="C37" s="4">
        <v>10</v>
      </c>
      <c r="D37" s="4">
        <v>1</v>
      </c>
      <c r="E37" s="25">
        <f t="shared" si="0"/>
        <v>0.35331905781584583</v>
      </c>
      <c r="G37" s="25">
        <f t="shared" si="1"/>
        <v>0.528169014084507</v>
      </c>
    </row>
    <row r="38" spans="1:7">
      <c r="A38" s="4">
        <v>170</v>
      </c>
      <c r="B38" s="4">
        <v>1</v>
      </c>
      <c r="C38" s="4">
        <v>10</v>
      </c>
      <c r="D38" s="4">
        <v>1</v>
      </c>
      <c r="E38" s="25">
        <f t="shared" si="0"/>
        <v>0.36402569593147749</v>
      </c>
      <c r="G38" s="25">
        <f t="shared" si="1"/>
        <v>0.54417413572343154</v>
      </c>
    </row>
    <row r="39" spans="1:7">
      <c r="A39" s="4">
        <v>175</v>
      </c>
      <c r="B39" s="4">
        <v>1</v>
      </c>
      <c r="C39" s="4">
        <v>10</v>
      </c>
      <c r="D39" s="4">
        <v>1</v>
      </c>
      <c r="E39" s="25">
        <f t="shared" si="0"/>
        <v>0.37473233404710921</v>
      </c>
      <c r="G39" s="25">
        <f t="shared" si="1"/>
        <v>0.56017925736235596</v>
      </c>
    </row>
    <row r="40" spans="1:7">
      <c r="A40" s="4">
        <v>180</v>
      </c>
      <c r="B40" s="4">
        <v>1</v>
      </c>
      <c r="C40" s="4">
        <v>10</v>
      </c>
      <c r="D40" s="4">
        <v>1</v>
      </c>
      <c r="E40" s="25">
        <f t="shared" si="0"/>
        <v>0.38543897216274092</v>
      </c>
      <c r="G40" s="25">
        <f t="shared" si="1"/>
        <v>0.57618437900128039</v>
      </c>
    </row>
    <row r="41" spans="1:7">
      <c r="A41" s="4">
        <v>185</v>
      </c>
      <c r="B41" s="4">
        <v>1</v>
      </c>
      <c r="C41" s="4">
        <v>10</v>
      </c>
      <c r="D41" s="4">
        <v>1</v>
      </c>
      <c r="E41" s="25">
        <f t="shared" si="0"/>
        <v>0.39614561027837258</v>
      </c>
      <c r="G41" s="25">
        <f t="shared" si="1"/>
        <v>0.59218950064020481</v>
      </c>
    </row>
    <row r="42" spans="1:7">
      <c r="A42" s="4">
        <v>190</v>
      </c>
      <c r="B42" s="4">
        <v>1</v>
      </c>
      <c r="C42" s="4">
        <v>10</v>
      </c>
      <c r="D42" s="4">
        <v>1</v>
      </c>
      <c r="E42" s="25">
        <f t="shared" si="0"/>
        <v>0.4068522483940043</v>
      </c>
      <c r="G42" s="25">
        <f t="shared" si="1"/>
        <v>0.60819462227912935</v>
      </c>
    </row>
    <row r="43" spans="1:7">
      <c r="A43" s="4">
        <v>195</v>
      </c>
      <c r="B43" s="4">
        <v>1</v>
      </c>
      <c r="C43" s="4">
        <v>10</v>
      </c>
      <c r="D43" s="4">
        <v>1</v>
      </c>
      <c r="E43" s="25">
        <f t="shared" si="0"/>
        <v>0.41755888650963596</v>
      </c>
      <c r="G43" s="25">
        <f t="shared" si="1"/>
        <v>0.62419974391805377</v>
      </c>
    </row>
    <row r="44" spans="1:7">
      <c r="A44" s="4">
        <v>200</v>
      </c>
      <c r="B44" s="4">
        <v>1</v>
      </c>
      <c r="C44" s="4">
        <v>10</v>
      </c>
      <c r="D44" s="4">
        <v>1</v>
      </c>
      <c r="E44" s="25">
        <f t="shared" si="0"/>
        <v>0.42826552462526768</v>
      </c>
      <c r="G44" s="25">
        <f t="shared" si="1"/>
        <v>0.6402048655569782</v>
      </c>
    </row>
  </sheetData>
  <phoneticPr fontId="13" type="noConversion"/>
  <conditionalFormatting sqref="D5:D1048576">
    <cfRule type="cellIs" dxfId="2" priority="1" operator="equal">
      <formula>" "</formula>
    </cfRule>
  </conditionalFormatting>
  <conditionalFormatting sqref="A5:C1048576 E5:XFD1048576">
    <cfRule type="cellIs" dxfId="1" priority="2" operator="equal">
      <formula>" 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T405"/>
  <sheetViews>
    <sheetView workbookViewId="0">
      <pane ySplit="4" topLeftCell="A5" activePane="bottomLeft" state="frozen"/>
      <selection pane="bottomLeft" activeCell="Q5" sqref="Q5:Q27"/>
    </sheetView>
  </sheetViews>
  <sheetFormatPr defaultColWidth="9" defaultRowHeight="15.6"/>
  <cols>
    <col min="1" max="1" width="14.77734375" style="4" customWidth="1"/>
    <col min="2" max="2" width="14.109375" style="4" customWidth="1"/>
    <col min="3" max="3" width="14" style="4" customWidth="1"/>
    <col min="4" max="9" width="9" style="4"/>
    <col min="10" max="10" width="14.44140625" style="4" customWidth="1"/>
    <col min="11" max="11" width="12.6640625" style="4" customWidth="1"/>
    <col min="12" max="12" width="9.6640625" style="4" customWidth="1"/>
    <col min="13" max="13" width="13" style="4" customWidth="1"/>
    <col min="14" max="14" width="12.88671875" style="4" customWidth="1"/>
    <col min="15" max="15" width="9.21875" style="4" customWidth="1"/>
    <col min="16" max="16" width="12.6640625" style="4" customWidth="1"/>
    <col min="17" max="17" width="14.21875" style="4" customWidth="1"/>
    <col min="18" max="18" width="17.44140625" style="4" customWidth="1"/>
    <col min="19" max="19" width="15.6640625" style="4" customWidth="1"/>
    <col min="20" max="16384" width="9" style="4"/>
  </cols>
  <sheetData>
    <row r="1" spans="1:20" ht="17.25" customHeight="1">
      <c r="A1" s="2" t="s">
        <v>14</v>
      </c>
      <c r="B1" s="2" t="s">
        <v>14</v>
      </c>
      <c r="C1" s="2" t="s">
        <v>14</v>
      </c>
      <c r="D1" s="5" t="s">
        <v>23</v>
      </c>
      <c r="F1" s="6" t="s">
        <v>24</v>
      </c>
      <c r="G1" s="6"/>
      <c r="J1" s="4" t="s">
        <v>25</v>
      </c>
    </row>
    <row r="2" spans="1:20">
      <c r="A2" s="1" t="s">
        <v>1</v>
      </c>
      <c r="B2" s="1" t="s">
        <v>1</v>
      </c>
      <c r="C2" s="2" t="s">
        <v>1</v>
      </c>
      <c r="F2" s="6" t="s">
        <v>26</v>
      </c>
      <c r="G2" s="6"/>
      <c r="J2" s="12" t="s">
        <v>27</v>
      </c>
      <c r="K2" s="29" t="s">
        <v>28</v>
      </c>
      <c r="L2" s="29"/>
      <c r="M2" s="13"/>
      <c r="N2" s="30" t="s">
        <v>29</v>
      </c>
      <c r="O2" s="30"/>
      <c r="P2" s="14"/>
    </row>
    <row r="3" spans="1:20" ht="30">
      <c r="A3" s="7" t="s">
        <v>30</v>
      </c>
      <c r="B3" s="7" t="s">
        <v>31</v>
      </c>
      <c r="C3" s="2" t="s">
        <v>32</v>
      </c>
      <c r="F3" s="4" t="s">
        <v>33</v>
      </c>
      <c r="J3" s="4">
        <f>'国王的悬赏|KingReward'!H4</f>
        <v>400.00640204865556</v>
      </c>
      <c r="K3" s="15" t="s">
        <v>34</v>
      </c>
      <c r="L3" s="4">
        <f>6480000*2/648</f>
        <v>20000</v>
      </c>
      <c r="N3" s="15" t="s">
        <v>34</v>
      </c>
      <c r="O3" s="16">
        <v>10000</v>
      </c>
      <c r="P3" s="16"/>
    </row>
    <row r="4" spans="1:20" ht="45">
      <c r="A4" s="8" t="s">
        <v>35</v>
      </c>
      <c r="B4" s="8" t="s">
        <v>36</v>
      </c>
      <c r="C4" s="8" t="s">
        <v>37</v>
      </c>
      <c r="D4" s="9" t="s">
        <v>38</v>
      </c>
      <c r="I4" s="4" t="s">
        <v>39</v>
      </c>
      <c r="J4" s="4" t="s">
        <v>40</v>
      </c>
      <c r="K4" s="4" t="s">
        <v>38</v>
      </c>
      <c r="L4" s="4" t="s">
        <v>41</v>
      </c>
      <c r="M4" s="17" t="s">
        <v>42</v>
      </c>
      <c r="N4" s="4" t="s">
        <v>38</v>
      </c>
      <c r="O4" s="4" t="s">
        <v>41</v>
      </c>
      <c r="P4" s="17" t="s">
        <v>42</v>
      </c>
      <c r="Q4" s="19" t="s">
        <v>43</v>
      </c>
      <c r="S4" s="20" t="s">
        <v>44</v>
      </c>
    </row>
    <row r="5" spans="1:20">
      <c r="A5" s="4">
        <f>E5</f>
        <v>50</v>
      </c>
      <c r="B5" s="4">
        <f>A6-1</f>
        <v>59</v>
      </c>
      <c r="C5" s="10">
        <f>VLOOKUP(D5,S:T,2,0)</f>
        <v>401</v>
      </c>
      <c r="D5" s="4">
        <f>VLOOKUP(E5,I:Q,9,1)</f>
        <v>1</v>
      </c>
      <c r="E5" s="11">
        <v>50</v>
      </c>
      <c r="I5" s="4">
        <v>50</v>
      </c>
      <c r="J5" s="4">
        <f t="shared" ref="J5:J36" si="0">I5*$J$3</f>
        <v>20000.320102432779</v>
      </c>
      <c r="K5" s="16">
        <f t="shared" ref="K5:K36" si="1">J5/$L$3</f>
        <v>1.0000160051216389</v>
      </c>
      <c r="L5" s="4">
        <f t="shared" ref="L5:L36" si="2">_xlfn.IFNA(VLOOKUP(K5,S:S,1,1),1)</f>
        <v>1</v>
      </c>
      <c r="M5" s="18">
        <f>(K5/Q5)</f>
        <v>1.0000160051216389</v>
      </c>
      <c r="N5" s="16">
        <f t="shared" ref="N5:N36" si="3">J5/$O$3</f>
        <v>2.0000320102432778</v>
      </c>
      <c r="O5" s="4">
        <f t="shared" ref="O5:O36" si="4">_xlfn.IFNA(VLOOKUP(N5,S:S,1,1),1)</f>
        <v>1</v>
      </c>
      <c r="P5" s="18">
        <f>(N5/Q5)</f>
        <v>2.0000320102432778</v>
      </c>
      <c r="Q5" s="11">
        <v>1</v>
      </c>
      <c r="S5" s="21">
        <v>1</v>
      </c>
      <c r="T5" s="4">
        <v>401</v>
      </c>
    </row>
    <row r="6" spans="1:20">
      <c r="A6" s="4">
        <f>E6</f>
        <v>60</v>
      </c>
      <c r="B6" s="4">
        <f t="shared" ref="B6:B69" si="5">A7-1</f>
        <v>69</v>
      </c>
      <c r="C6" s="10">
        <f t="shared" ref="C6:C69" si="6">VLOOKUP(D6,S:T,2,0)</f>
        <v>401</v>
      </c>
      <c r="D6" s="4">
        <f t="shared" ref="D6:D69" si="7">VLOOKUP(E6,I:Q,9,1)</f>
        <v>1</v>
      </c>
      <c r="E6" s="11">
        <v>60</v>
      </c>
      <c r="I6" s="4">
        <v>60</v>
      </c>
      <c r="J6" s="4">
        <f t="shared" si="0"/>
        <v>24000.384122919335</v>
      </c>
      <c r="K6" s="16">
        <f t="shared" si="1"/>
        <v>1.2000192061459667</v>
      </c>
      <c r="L6" s="4">
        <f t="shared" si="2"/>
        <v>1</v>
      </c>
      <c r="M6" s="18">
        <f t="shared" ref="M6:M69" si="8">(K6/Q6)</f>
        <v>1.2000192061459667</v>
      </c>
      <c r="N6" s="16">
        <f t="shared" si="3"/>
        <v>2.4000384122919334</v>
      </c>
      <c r="O6" s="4">
        <f t="shared" si="4"/>
        <v>1</v>
      </c>
      <c r="P6" s="18">
        <f t="shared" ref="P6:P69" si="9">(N6/Q6)</f>
        <v>2.4000384122919334</v>
      </c>
      <c r="Q6" s="11">
        <v>1</v>
      </c>
      <c r="S6" s="21">
        <v>3</v>
      </c>
      <c r="T6" s="4">
        <v>402</v>
      </c>
    </row>
    <row r="7" spans="1:20">
      <c r="A7" s="4">
        <f t="shared" ref="A7:A70" si="10">E7</f>
        <v>70</v>
      </c>
      <c r="B7" s="4">
        <f t="shared" si="5"/>
        <v>79</v>
      </c>
      <c r="C7" s="10">
        <f t="shared" si="6"/>
        <v>401</v>
      </c>
      <c r="D7" s="4">
        <f t="shared" si="7"/>
        <v>1</v>
      </c>
      <c r="E7" s="11">
        <v>70</v>
      </c>
      <c r="I7" s="4">
        <v>70</v>
      </c>
      <c r="J7" s="4">
        <f t="shared" si="0"/>
        <v>28000.448143405891</v>
      </c>
      <c r="K7" s="16">
        <f t="shared" si="1"/>
        <v>1.4000224071702945</v>
      </c>
      <c r="L7" s="4">
        <f t="shared" si="2"/>
        <v>1</v>
      </c>
      <c r="M7" s="18">
        <f t="shared" si="8"/>
        <v>1.4000224071702945</v>
      </c>
      <c r="N7" s="16">
        <f t="shared" si="3"/>
        <v>2.8000448143405889</v>
      </c>
      <c r="O7" s="4">
        <f t="shared" si="4"/>
        <v>1</v>
      </c>
      <c r="P7" s="18">
        <f t="shared" si="9"/>
        <v>2.8000448143405889</v>
      </c>
      <c r="Q7" s="11">
        <v>1</v>
      </c>
      <c r="S7" s="21">
        <v>6</v>
      </c>
      <c r="T7" s="4">
        <v>403</v>
      </c>
    </row>
    <row r="8" spans="1:20">
      <c r="A8" s="4">
        <f t="shared" si="10"/>
        <v>80</v>
      </c>
      <c r="B8" s="4">
        <f t="shared" si="5"/>
        <v>89</v>
      </c>
      <c r="C8" s="10">
        <f t="shared" si="6"/>
        <v>402</v>
      </c>
      <c r="D8" s="4">
        <f t="shared" si="7"/>
        <v>3</v>
      </c>
      <c r="E8" s="11">
        <v>80</v>
      </c>
      <c r="I8" s="4">
        <v>80</v>
      </c>
      <c r="J8" s="4">
        <f t="shared" si="0"/>
        <v>32000.512163892447</v>
      </c>
      <c r="K8" s="16">
        <f t="shared" si="1"/>
        <v>1.6000256081946223</v>
      </c>
      <c r="L8" s="4">
        <f t="shared" si="2"/>
        <v>1</v>
      </c>
      <c r="M8" s="18">
        <f t="shared" si="8"/>
        <v>0.53334186939820738</v>
      </c>
      <c r="N8" s="16">
        <f t="shared" si="3"/>
        <v>3.2000512163892445</v>
      </c>
      <c r="O8" s="4">
        <f t="shared" si="4"/>
        <v>3</v>
      </c>
      <c r="P8" s="18">
        <f t="shared" si="9"/>
        <v>1.0666837387964148</v>
      </c>
      <c r="Q8" s="11">
        <v>3</v>
      </c>
      <c r="S8" s="21">
        <v>8</v>
      </c>
      <c r="T8" s="4">
        <v>404</v>
      </c>
    </row>
    <row r="9" spans="1:20">
      <c r="A9" s="4">
        <f t="shared" si="10"/>
        <v>90</v>
      </c>
      <c r="B9" s="4">
        <f t="shared" si="5"/>
        <v>99</v>
      </c>
      <c r="C9" s="10">
        <f t="shared" si="6"/>
        <v>402</v>
      </c>
      <c r="D9" s="4">
        <f t="shared" si="7"/>
        <v>3</v>
      </c>
      <c r="E9" s="11">
        <v>90</v>
      </c>
      <c r="I9" s="4">
        <v>90</v>
      </c>
      <c r="J9" s="4">
        <f t="shared" si="0"/>
        <v>36000.576184379002</v>
      </c>
      <c r="K9" s="16">
        <f t="shared" si="1"/>
        <v>1.80002880921895</v>
      </c>
      <c r="L9" s="4">
        <f t="shared" si="2"/>
        <v>1</v>
      </c>
      <c r="M9" s="18">
        <f t="shared" si="8"/>
        <v>0.60000960307298334</v>
      </c>
      <c r="N9" s="16">
        <f t="shared" si="3"/>
        <v>3.6000576184379001</v>
      </c>
      <c r="O9" s="4">
        <f t="shared" si="4"/>
        <v>3</v>
      </c>
      <c r="P9" s="18">
        <f t="shared" si="9"/>
        <v>1.2000192061459667</v>
      </c>
      <c r="Q9" s="11">
        <v>3</v>
      </c>
      <c r="S9" s="21">
        <v>12</v>
      </c>
      <c r="T9" s="4">
        <v>405</v>
      </c>
    </row>
    <row r="10" spans="1:20">
      <c r="A10" s="4">
        <f t="shared" si="10"/>
        <v>100</v>
      </c>
      <c r="B10" s="4">
        <f t="shared" si="5"/>
        <v>109</v>
      </c>
      <c r="C10" s="10">
        <f t="shared" si="6"/>
        <v>402</v>
      </c>
      <c r="D10" s="4">
        <f t="shared" si="7"/>
        <v>3</v>
      </c>
      <c r="E10" s="11">
        <v>100</v>
      </c>
      <c r="I10" s="4">
        <v>100</v>
      </c>
      <c r="J10" s="4">
        <f t="shared" si="0"/>
        <v>40000.640204865558</v>
      </c>
      <c r="K10" s="16">
        <f t="shared" si="1"/>
        <v>2.0000320102432778</v>
      </c>
      <c r="L10" s="4">
        <f t="shared" si="2"/>
        <v>1</v>
      </c>
      <c r="M10" s="18">
        <f t="shared" si="8"/>
        <v>0.66667733674775931</v>
      </c>
      <c r="N10" s="16">
        <f t="shared" si="3"/>
        <v>4.0000640204865556</v>
      </c>
      <c r="O10" s="4">
        <f t="shared" si="4"/>
        <v>3</v>
      </c>
      <c r="P10" s="18">
        <f t="shared" si="9"/>
        <v>1.3333546734955186</v>
      </c>
      <c r="Q10" s="11">
        <v>3</v>
      </c>
      <c r="S10" s="21">
        <v>18</v>
      </c>
      <c r="T10" s="4">
        <v>406</v>
      </c>
    </row>
    <row r="11" spans="1:20">
      <c r="A11" s="4">
        <f t="shared" si="10"/>
        <v>110</v>
      </c>
      <c r="B11" s="4">
        <f t="shared" si="5"/>
        <v>119</v>
      </c>
      <c r="C11" s="10">
        <f t="shared" si="6"/>
        <v>402</v>
      </c>
      <c r="D11" s="4">
        <f t="shared" si="7"/>
        <v>3</v>
      </c>
      <c r="E11" s="11">
        <v>110</v>
      </c>
      <c r="I11" s="4">
        <v>110</v>
      </c>
      <c r="J11" s="4">
        <f t="shared" si="0"/>
        <v>44000.704225352114</v>
      </c>
      <c r="K11" s="16">
        <f t="shared" si="1"/>
        <v>2.2000352112676058</v>
      </c>
      <c r="L11" s="4">
        <f t="shared" si="2"/>
        <v>1</v>
      </c>
      <c r="M11" s="18">
        <f t="shared" si="8"/>
        <v>0.73334507042253527</v>
      </c>
      <c r="N11" s="16">
        <f t="shared" si="3"/>
        <v>4.4000704225352116</v>
      </c>
      <c r="O11" s="4">
        <f t="shared" si="4"/>
        <v>3</v>
      </c>
      <c r="P11" s="18">
        <f t="shared" si="9"/>
        <v>1.4666901408450705</v>
      </c>
      <c r="Q11" s="11">
        <v>3</v>
      </c>
      <c r="S11" s="21">
        <v>25</v>
      </c>
      <c r="T11" s="4">
        <v>407</v>
      </c>
    </row>
    <row r="12" spans="1:20">
      <c r="A12" s="4">
        <f t="shared" si="10"/>
        <v>120</v>
      </c>
      <c r="B12" s="4">
        <f t="shared" si="5"/>
        <v>129</v>
      </c>
      <c r="C12" s="10">
        <f t="shared" si="6"/>
        <v>402</v>
      </c>
      <c r="D12" s="4">
        <f t="shared" si="7"/>
        <v>3</v>
      </c>
      <c r="E12" s="11">
        <v>120</v>
      </c>
      <c r="I12" s="4">
        <v>120</v>
      </c>
      <c r="J12" s="4">
        <f t="shared" si="0"/>
        <v>48000.76824583867</v>
      </c>
      <c r="K12" s="16">
        <f t="shared" si="1"/>
        <v>2.4000384122919334</v>
      </c>
      <c r="L12" s="4">
        <f t="shared" si="2"/>
        <v>1</v>
      </c>
      <c r="M12" s="18">
        <f t="shared" si="8"/>
        <v>0.80001280409731113</v>
      </c>
      <c r="N12" s="16">
        <f t="shared" si="3"/>
        <v>4.8000768245838668</v>
      </c>
      <c r="O12" s="4">
        <f t="shared" si="4"/>
        <v>3</v>
      </c>
      <c r="P12" s="18">
        <f t="shared" si="9"/>
        <v>1.6000256081946223</v>
      </c>
      <c r="Q12" s="11">
        <v>3</v>
      </c>
      <c r="S12" s="21">
        <v>30</v>
      </c>
      <c r="T12" s="4">
        <v>408</v>
      </c>
    </row>
    <row r="13" spans="1:20">
      <c r="A13" s="4">
        <f t="shared" si="10"/>
        <v>130</v>
      </c>
      <c r="B13" s="4">
        <f t="shared" si="5"/>
        <v>139</v>
      </c>
      <c r="C13" s="10">
        <f t="shared" si="6"/>
        <v>402</v>
      </c>
      <c r="D13" s="4">
        <f t="shared" si="7"/>
        <v>3</v>
      </c>
      <c r="E13" s="11">
        <v>130</v>
      </c>
      <c r="I13" s="4">
        <v>130</v>
      </c>
      <c r="J13" s="4">
        <f t="shared" si="0"/>
        <v>52000.832266325226</v>
      </c>
      <c r="K13" s="16">
        <f t="shared" si="1"/>
        <v>2.6000416133162614</v>
      </c>
      <c r="L13" s="4">
        <f t="shared" si="2"/>
        <v>1</v>
      </c>
      <c r="M13" s="18">
        <f t="shared" si="8"/>
        <v>0.86668053777208709</v>
      </c>
      <c r="N13" s="16">
        <f t="shared" si="3"/>
        <v>5.2000832266325228</v>
      </c>
      <c r="O13" s="4">
        <f t="shared" si="4"/>
        <v>3</v>
      </c>
      <c r="P13" s="18">
        <f t="shared" si="9"/>
        <v>1.7333610755441742</v>
      </c>
      <c r="Q13" s="11">
        <v>3</v>
      </c>
      <c r="S13" s="21">
        <v>40</v>
      </c>
      <c r="T13" s="4">
        <v>409</v>
      </c>
    </row>
    <row r="14" spans="1:20">
      <c r="A14" s="4">
        <f t="shared" si="10"/>
        <v>140</v>
      </c>
      <c r="B14" s="4">
        <f t="shared" si="5"/>
        <v>149</v>
      </c>
      <c r="C14" s="10">
        <f t="shared" si="6"/>
        <v>402</v>
      </c>
      <c r="D14" s="4">
        <f t="shared" si="7"/>
        <v>3</v>
      </c>
      <c r="E14" s="11">
        <v>140</v>
      </c>
      <c r="I14" s="4">
        <v>140</v>
      </c>
      <c r="J14" s="4">
        <f t="shared" si="0"/>
        <v>56000.896286811781</v>
      </c>
      <c r="K14" s="16">
        <f t="shared" si="1"/>
        <v>2.8000448143405889</v>
      </c>
      <c r="L14" s="4">
        <f t="shared" si="2"/>
        <v>1</v>
      </c>
      <c r="M14" s="18">
        <f t="shared" si="8"/>
        <v>0.93334827144686294</v>
      </c>
      <c r="N14" s="16">
        <f t="shared" si="3"/>
        <v>5.6000896286811779</v>
      </c>
      <c r="O14" s="4">
        <f t="shared" si="4"/>
        <v>3</v>
      </c>
      <c r="P14" s="18">
        <f t="shared" si="9"/>
        <v>1.8666965428937259</v>
      </c>
      <c r="Q14" s="11">
        <v>3</v>
      </c>
      <c r="S14" s="21">
        <v>45</v>
      </c>
      <c r="T14" s="4">
        <v>410</v>
      </c>
    </row>
    <row r="15" spans="1:20">
      <c r="A15" s="4">
        <f t="shared" si="10"/>
        <v>150</v>
      </c>
      <c r="B15" s="4">
        <f t="shared" si="5"/>
        <v>159</v>
      </c>
      <c r="C15" s="10">
        <f t="shared" si="6"/>
        <v>403</v>
      </c>
      <c r="D15" s="4">
        <f t="shared" si="7"/>
        <v>6</v>
      </c>
      <c r="E15" s="11">
        <v>150</v>
      </c>
      <c r="I15" s="4">
        <v>150</v>
      </c>
      <c r="J15" s="4">
        <f t="shared" si="0"/>
        <v>60000.960307298337</v>
      </c>
      <c r="K15" s="16">
        <f t="shared" si="1"/>
        <v>3.0000480153649169</v>
      </c>
      <c r="L15" s="4">
        <f t="shared" si="2"/>
        <v>3</v>
      </c>
      <c r="M15" s="18">
        <f t="shared" si="8"/>
        <v>0.50000800256081945</v>
      </c>
      <c r="N15" s="16">
        <f t="shared" si="3"/>
        <v>6.0000960307298339</v>
      </c>
      <c r="O15" s="4">
        <f t="shared" si="4"/>
        <v>6</v>
      </c>
      <c r="P15" s="18">
        <f t="shared" si="9"/>
        <v>1.0000160051216389</v>
      </c>
      <c r="Q15" s="11">
        <v>6</v>
      </c>
      <c r="S15" s="21">
        <v>50</v>
      </c>
      <c r="T15" s="4">
        <v>411</v>
      </c>
    </row>
    <row r="16" spans="1:20">
      <c r="A16" s="4">
        <f t="shared" si="10"/>
        <v>160</v>
      </c>
      <c r="B16" s="4">
        <f t="shared" si="5"/>
        <v>169</v>
      </c>
      <c r="C16" s="10">
        <f t="shared" si="6"/>
        <v>403</v>
      </c>
      <c r="D16" s="4">
        <f t="shared" si="7"/>
        <v>6</v>
      </c>
      <c r="E16" s="11">
        <v>160</v>
      </c>
      <c r="I16" s="4">
        <v>160</v>
      </c>
      <c r="J16" s="4">
        <f t="shared" si="0"/>
        <v>64001.024327784893</v>
      </c>
      <c r="K16" s="16">
        <f t="shared" si="1"/>
        <v>3.2000512163892445</v>
      </c>
      <c r="L16" s="4">
        <f t="shared" si="2"/>
        <v>3</v>
      </c>
      <c r="M16" s="18">
        <f t="shared" si="8"/>
        <v>0.53334186939820738</v>
      </c>
      <c r="N16" s="16">
        <f t="shared" si="3"/>
        <v>6.400102432778489</v>
      </c>
      <c r="O16" s="4">
        <f t="shared" si="4"/>
        <v>6</v>
      </c>
      <c r="P16" s="18">
        <f t="shared" si="9"/>
        <v>1.0666837387964148</v>
      </c>
      <c r="Q16" s="11">
        <v>6</v>
      </c>
      <c r="S16" s="21">
        <v>60</v>
      </c>
      <c r="T16" s="4">
        <v>412</v>
      </c>
    </row>
    <row r="17" spans="1:20">
      <c r="A17" s="4">
        <f t="shared" si="10"/>
        <v>170</v>
      </c>
      <c r="B17" s="4">
        <f t="shared" si="5"/>
        <v>179</v>
      </c>
      <c r="C17" s="10">
        <f t="shared" si="6"/>
        <v>403</v>
      </c>
      <c r="D17" s="4">
        <f t="shared" si="7"/>
        <v>6</v>
      </c>
      <c r="E17" s="11">
        <v>170</v>
      </c>
      <c r="I17" s="4">
        <v>170</v>
      </c>
      <c r="J17" s="4">
        <f t="shared" si="0"/>
        <v>68001.088348271442</v>
      </c>
      <c r="K17" s="16">
        <f t="shared" si="1"/>
        <v>3.4000544174135721</v>
      </c>
      <c r="L17" s="4">
        <f t="shared" si="2"/>
        <v>3</v>
      </c>
      <c r="M17" s="18">
        <f t="shared" si="8"/>
        <v>0.56667573623559531</v>
      </c>
      <c r="N17" s="16">
        <f t="shared" si="3"/>
        <v>6.8001088348271441</v>
      </c>
      <c r="O17" s="4">
        <f t="shared" si="4"/>
        <v>6</v>
      </c>
      <c r="P17" s="18">
        <f t="shared" si="9"/>
        <v>1.1333514724711906</v>
      </c>
      <c r="Q17" s="11">
        <v>6</v>
      </c>
      <c r="S17" s="21">
        <v>68</v>
      </c>
      <c r="T17" s="4">
        <v>413</v>
      </c>
    </row>
    <row r="18" spans="1:20">
      <c r="A18" s="4">
        <f t="shared" si="10"/>
        <v>180</v>
      </c>
      <c r="B18" s="4">
        <f t="shared" si="5"/>
        <v>189</v>
      </c>
      <c r="C18" s="10">
        <f t="shared" si="6"/>
        <v>403</v>
      </c>
      <c r="D18" s="4">
        <f t="shared" si="7"/>
        <v>6</v>
      </c>
      <c r="E18" s="11">
        <v>180</v>
      </c>
      <c r="I18" s="4">
        <v>180</v>
      </c>
      <c r="J18" s="4">
        <f t="shared" si="0"/>
        <v>72001.152368758005</v>
      </c>
      <c r="K18" s="16">
        <f t="shared" si="1"/>
        <v>3.6000576184379001</v>
      </c>
      <c r="L18" s="4">
        <f t="shared" si="2"/>
        <v>3</v>
      </c>
      <c r="M18" s="18">
        <f t="shared" si="8"/>
        <v>0.60000960307298334</v>
      </c>
      <c r="N18" s="16">
        <f t="shared" si="3"/>
        <v>7.2001152368758001</v>
      </c>
      <c r="O18" s="4">
        <f t="shared" si="4"/>
        <v>6</v>
      </c>
      <c r="P18" s="18">
        <f t="shared" si="9"/>
        <v>1.2000192061459667</v>
      </c>
      <c r="Q18" s="11">
        <v>6</v>
      </c>
      <c r="S18" s="21">
        <v>73</v>
      </c>
      <c r="T18" s="4">
        <v>414</v>
      </c>
    </row>
    <row r="19" spans="1:20">
      <c r="A19" s="4">
        <f t="shared" si="10"/>
        <v>190</v>
      </c>
      <c r="B19" s="4">
        <f t="shared" si="5"/>
        <v>199</v>
      </c>
      <c r="C19" s="10">
        <f t="shared" si="6"/>
        <v>403</v>
      </c>
      <c r="D19" s="4">
        <f t="shared" si="7"/>
        <v>6</v>
      </c>
      <c r="E19" s="11">
        <v>190</v>
      </c>
      <c r="I19" s="4">
        <v>190</v>
      </c>
      <c r="J19" s="4">
        <f t="shared" si="0"/>
        <v>76001.216389244553</v>
      </c>
      <c r="K19" s="16">
        <f t="shared" si="1"/>
        <v>3.8000608194622276</v>
      </c>
      <c r="L19" s="4">
        <f t="shared" si="2"/>
        <v>3</v>
      </c>
      <c r="M19" s="18">
        <f t="shared" si="8"/>
        <v>0.63334346991037127</v>
      </c>
      <c r="N19" s="16">
        <f t="shared" si="3"/>
        <v>7.6001216389244552</v>
      </c>
      <c r="O19" s="4">
        <f t="shared" si="4"/>
        <v>6</v>
      </c>
      <c r="P19" s="18">
        <f t="shared" si="9"/>
        <v>1.2666869398207425</v>
      </c>
      <c r="Q19" s="11">
        <v>6</v>
      </c>
      <c r="S19" s="21">
        <v>78</v>
      </c>
      <c r="T19" s="4">
        <v>415</v>
      </c>
    </row>
    <row r="20" spans="1:20">
      <c r="A20" s="4">
        <f t="shared" si="10"/>
        <v>200</v>
      </c>
      <c r="B20" s="4">
        <f t="shared" si="5"/>
        <v>209</v>
      </c>
      <c r="C20" s="10">
        <f t="shared" si="6"/>
        <v>404</v>
      </c>
      <c r="D20" s="4">
        <f t="shared" si="7"/>
        <v>8</v>
      </c>
      <c r="E20" s="11">
        <v>200</v>
      </c>
      <c r="I20" s="4">
        <v>200</v>
      </c>
      <c r="J20" s="4">
        <f t="shared" si="0"/>
        <v>80001.280409731116</v>
      </c>
      <c r="K20" s="16">
        <f t="shared" si="1"/>
        <v>4.0000640204865556</v>
      </c>
      <c r="L20" s="4">
        <f t="shared" si="2"/>
        <v>3</v>
      </c>
      <c r="M20" s="18">
        <f t="shared" si="8"/>
        <v>0.50000800256081945</v>
      </c>
      <c r="N20" s="16">
        <f t="shared" si="3"/>
        <v>8.0001280409731113</v>
      </c>
      <c r="O20" s="4">
        <f t="shared" si="4"/>
        <v>8</v>
      </c>
      <c r="P20" s="18">
        <f t="shared" si="9"/>
        <v>1.0000160051216389</v>
      </c>
      <c r="Q20" s="11">
        <v>8</v>
      </c>
      <c r="S20" s="21">
        <v>88</v>
      </c>
      <c r="T20" s="4">
        <v>416</v>
      </c>
    </row>
    <row r="21" spans="1:20">
      <c r="A21" s="4">
        <f t="shared" si="10"/>
        <v>210</v>
      </c>
      <c r="B21" s="4">
        <f t="shared" si="5"/>
        <v>219</v>
      </c>
      <c r="C21" s="10">
        <f t="shared" si="6"/>
        <v>404</v>
      </c>
      <c r="D21" s="4">
        <f t="shared" si="7"/>
        <v>8</v>
      </c>
      <c r="E21" s="11">
        <v>210</v>
      </c>
      <c r="I21" s="4">
        <v>210</v>
      </c>
      <c r="J21" s="4">
        <f t="shared" si="0"/>
        <v>84001.344430217665</v>
      </c>
      <c r="K21" s="16">
        <f t="shared" si="1"/>
        <v>4.2000672215108832</v>
      </c>
      <c r="L21" s="4">
        <f t="shared" si="2"/>
        <v>3</v>
      </c>
      <c r="M21" s="18">
        <f t="shared" si="8"/>
        <v>0.5250084026888604</v>
      </c>
      <c r="N21" s="16">
        <f t="shared" si="3"/>
        <v>8.4001344430217664</v>
      </c>
      <c r="O21" s="4">
        <f t="shared" si="4"/>
        <v>8</v>
      </c>
      <c r="P21" s="18">
        <f t="shared" si="9"/>
        <v>1.0500168053777208</v>
      </c>
      <c r="Q21" s="11">
        <v>8</v>
      </c>
      <c r="S21" s="21">
        <v>98</v>
      </c>
      <c r="T21" s="4">
        <v>417</v>
      </c>
    </row>
    <row r="22" spans="1:20">
      <c r="A22" s="4">
        <f t="shared" si="10"/>
        <v>220</v>
      </c>
      <c r="B22" s="4">
        <f t="shared" si="5"/>
        <v>229</v>
      </c>
      <c r="C22" s="10">
        <f t="shared" si="6"/>
        <v>404</v>
      </c>
      <c r="D22" s="4">
        <f t="shared" si="7"/>
        <v>8</v>
      </c>
      <c r="E22" s="11">
        <v>220</v>
      </c>
      <c r="I22" s="4">
        <v>220</v>
      </c>
      <c r="J22" s="4">
        <f t="shared" si="0"/>
        <v>88001.408450704228</v>
      </c>
      <c r="K22" s="16">
        <f t="shared" si="1"/>
        <v>4.4000704225352116</v>
      </c>
      <c r="L22" s="4">
        <f t="shared" si="2"/>
        <v>3</v>
      </c>
      <c r="M22" s="18">
        <f t="shared" si="8"/>
        <v>0.55000880281690145</v>
      </c>
      <c r="N22" s="16">
        <f t="shared" si="3"/>
        <v>8.8001408450704233</v>
      </c>
      <c r="O22" s="4">
        <f t="shared" si="4"/>
        <v>8</v>
      </c>
      <c r="P22" s="18">
        <f t="shared" si="9"/>
        <v>1.1000176056338029</v>
      </c>
      <c r="Q22" s="11">
        <v>8</v>
      </c>
      <c r="S22" s="21">
        <v>108</v>
      </c>
      <c r="T22" s="4">
        <v>418</v>
      </c>
    </row>
    <row r="23" spans="1:20">
      <c r="A23" s="4">
        <f t="shared" si="10"/>
        <v>230</v>
      </c>
      <c r="B23" s="4">
        <f t="shared" si="5"/>
        <v>239</v>
      </c>
      <c r="C23" s="10">
        <f t="shared" si="6"/>
        <v>404</v>
      </c>
      <c r="D23" s="4">
        <f t="shared" si="7"/>
        <v>8</v>
      </c>
      <c r="E23" s="11">
        <v>230</v>
      </c>
      <c r="I23" s="4">
        <v>230</v>
      </c>
      <c r="J23" s="4">
        <f t="shared" si="0"/>
        <v>92001.472471190777</v>
      </c>
      <c r="K23" s="16">
        <f t="shared" si="1"/>
        <v>4.6000736235595392</v>
      </c>
      <c r="L23" s="4">
        <f t="shared" si="2"/>
        <v>3</v>
      </c>
      <c r="M23" s="18">
        <f t="shared" si="8"/>
        <v>0.5750092029449424</v>
      </c>
      <c r="N23" s="16">
        <f t="shared" si="3"/>
        <v>9.2001472471190784</v>
      </c>
      <c r="O23" s="4">
        <f t="shared" si="4"/>
        <v>8</v>
      </c>
      <c r="P23" s="18">
        <f t="shared" si="9"/>
        <v>1.1500184058898848</v>
      </c>
      <c r="Q23" s="11">
        <v>8</v>
      </c>
      <c r="S23" s="21">
        <v>118</v>
      </c>
      <c r="T23" s="4">
        <v>419</v>
      </c>
    </row>
    <row r="24" spans="1:20">
      <c r="A24" s="4">
        <f t="shared" si="10"/>
        <v>240</v>
      </c>
      <c r="B24" s="4">
        <f t="shared" si="5"/>
        <v>249</v>
      </c>
      <c r="C24" s="10">
        <f t="shared" si="6"/>
        <v>404</v>
      </c>
      <c r="D24" s="4">
        <f t="shared" si="7"/>
        <v>8</v>
      </c>
      <c r="E24" s="11">
        <v>240</v>
      </c>
      <c r="I24" s="4">
        <v>240</v>
      </c>
      <c r="J24" s="4">
        <f t="shared" si="0"/>
        <v>96001.53649167734</v>
      </c>
      <c r="K24" s="16">
        <f t="shared" si="1"/>
        <v>4.8000768245838668</v>
      </c>
      <c r="L24" s="4">
        <f t="shared" si="2"/>
        <v>3</v>
      </c>
      <c r="M24" s="18">
        <f t="shared" si="8"/>
        <v>0.60000960307298334</v>
      </c>
      <c r="N24" s="16">
        <f t="shared" si="3"/>
        <v>9.6001536491677335</v>
      </c>
      <c r="O24" s="4">
        <f t="shared" si="4"/>
        <v>8</v>
      </c>
      <c r="P24" s="18">
        <f t="shared" si="9"/>
        <v>1.2000192061459667</v>
      </c>
      <c r="Q24" s="11">
        <v>8</v>
      </c>
      <c r="S24" s="21">
        <v>128</v>
      </c>
      <c r="T24" s="4">
        <v>420</v>
      </c>
    </row>
    <row r="25" spans="1:20">
      <c r="A25" s="4">
        <f t="shared" si="10"/>
        <v>250</v>
      </c>
      <c r="B25" s="4">
        <f t="shared" si="5"/>
        <v>299</v>
      </c>
      <c r="C25" s="10">
        <f t="shared" si="6"/>
        <v>404</v>
      </c>
      <c r="D25" s="4">
        <f t="shared" si="7"/>
        <v>8</v>
      </c>
      <c r="E25" s="11">
        <v>250</v>
      </c>
      <c r="I25" s="4">
        <v>250</v>
      </c>
      <c r="J25" s="4">
        <f t="shared" si="0"/>
        <v>100001.60051216389</v>
      </c>
      <c r="K25" s="16">
        <f t="shared" si="1"/>
        <v>5.0000800256081943</v>
      </c>
      <c r="L25" s="4">
        <f t="shared" si="2"/>
        <v>3</v>
      </c>
      <c r="M25" s="18">
        <f t="shared" si="8"/>
        <v>0.62501000320102429</v>
      </c>
      <c r="N25" s="16">
        <f t="shared" si="3"/>
        <v>10.000160051216389</v>
      </c>
      <c r="O25" s="4">
        <f t="shared" si="4"/>
        <v>8</v>
      </c>
      <c r="P25" s="18">
        <f t="shared" si="9"/>
        <v>1.2500200064020486</v>
      </c>
      <c r="Q25" s="11">
        <v>8</v>
      </c>
      <c r="S25" s="21">
        <v>148</v>
      </c>
      <c r="T25" s="4">
        <v>421</v>
      </c>
    </row>
    <row r="26" spans="1:20">
      <c r="A26" s="4">
        <f t="shared" si="10"/>
        <v>300</v>
      </c>
      <c r="B26" s="4">
        <f t="shared" si="5"/>
        <v>399</v>
      </c>
      <c r="C26" s="10">
        <f t="shared" si="6"/>
        <v>405</v>
      </c>
      <c r="D26" s="4">
        <f t="shared" si="7"/>
        <v>12</v>
      </c>
      <c r="E26" s="11">
        <v>300</v>
      </c>
      <c r="I26" s="4">
        <v>300</v>
      </c>
      <c r="J26" s="4">
        <f t="shared" si="0"/>
        <v>120001.92061459667</v>
      </c>
      <c r="K26" s="16">
        <f t="shared" si="1"/>
        <v>6.0000960307298339</v>
      </c>
      <c r="L26" s="4">
        <f t="shared" si="2"/>
        <v>6</v>
      </c>
      <c r="M26" s="18">
        <f t="shared" si="8"/>
        <v>0.50000800256081945</v>
      </c>
      <c r="N26" s="16">
        <f t="shared" si="3"/>
        <v>12.000192061459668</v>
      </c>
      <c r="O26" s="4">
        <f t="shared" si="4"/>
        <v>12</v>
      </c>
      <c r="P26" s="18">
        <f t="shared" si="9"/>
        <v>1.0000160051216389</v>
      </c>
      <c r="Q26" s="11">
        <v>12</v>
      </c>
      <c r="S26" s="21">
        <v>168</v>
      </c>
      <c r="T26" s="4">
        <v>422</v>
      </c>
    </row>
    <row r="27" spans="1:20">
      <c r="A27" s="4">
        <f t="shared" si="10"/>
        <v>400</v>
      </c>
      <c r="B27" s="4">
        <f t="shared" si="5"/>
        <v>419</v>
      </c>
      <c r="C27" s="10">
        <f t="shared" si="6"/>
        <v>405</v>
      </c>
      <c r="D27" s="4">
        <f t="shared" si="7"/>
        <v>12</v>
      </c>
      <c r="E27" s="11">
        <v>400</v>
      </c>
      <c r="I27" s="4">
        <v>400</v>
      </c>
      <c r="J27" s="4">
        <f t="shared" si="0"/>
        <v>160002.56081946223</v>
      </c>
      <c r="K27" s="16">
        <f t="shared" si="1"/>
        <v>8.0001280409731113</v>
      </c>
      <c r="L27" s="4">
        <f t="shared" si="2"/>
        <v>8</v>
      </c>
      <c r="M27" s="18">
        <f t="shared" si="8"/>
        <v>0.66667733674775931</v>
      </c>
      <c r="N27" s="16">
        <f t="shared" si="3"/>
        <v>16.000256081946223</v>
      </c>
      <c r="O27" s="4">
        <f t="shared" si="4"/>
        <v>12</v>
      </c>
      <c r="P27" s="18">
        <f t="shared" si="9"/>
        <v>1.3333546734955186</v>
      </c>
      <c r="Q27" s="11">
        <v>12</v>
      </c>
      <c r="S27" s="21">
        <v>188</v>
      </c>
      <c r="T27" s="4">
        <v>423</v>
      </c>
    </row>
    <row r="28" spans="1:20">
      <c r="A28" s="4">
        <f t="shared" si="10"/>
        <v>420</v>
      </c>
      <c r="B28" s="4">
        <f t="shared" si="5"/>
        <v>439</v>
      </c>
      <c r="C28" s="10">
        <f t="shared" si="6"/>
        <v>405</v>
      </c>
      <c r="D28" s="4">
        <f t="shared" si="7"/>
        <v>12</v>
      </c>
      <c r="E28" s="11">
        <v>420</v>
      </c>
      <c r="I28" s="4">
        <v>420</v>
      </c>
      <c r="J28" s="4">
        <f t="shared" si="0"/>
        <v>168002.68886043533</v>
      </c>
      <c r="K28" s="16">
        <f t="shared" si="1"/>
        <v>8.4001344430217664</v>
      </c>
      <c r="L28" s="4">
        <f t="shared" si="2"/>
        <v>8</v>
      </c>
      <c r="M28" s="18">
        <f t="shared" si="8"/>
        <v>0.70001120358514723</v>
      </c>
      <c r="N28" s="16">
        <f t="shared" si="3"/>
        <v>16.800268886043533</v>
      </c>
      <c r="O28" s="4">
        <f t="shared" si="4"/>
        <v>12</v>
      </c>
      <c r="P28" s="18">
        <f t="shared" si="9"/>
        <v>1.4000224071702945</v>
      </c>
      <c r="Q28" s="11">
        <v>12</v>
      </c>
      <c r="S28" s="21">
        <v>198</v>
      </c>
      <c r="T28" s="4">
        <v>424</v>
      </c>
    </row>
    <row r="29" spans="1:20">
      <c r="A29" s="4">
        <f t="shared" si="10"/>
        <v>440</v>
      </c>
      <c r="B29" s="4">
        <f t="shared" si="5"/>
        <v>459</v>
      </c>
      <c r="C29" s="10">
        <f t="shared" si="6"/>
        <v>405</v>
      </c>
      <c r="D29" s="4">
        <f t="shared" si="7"/>
        <v>12</v>
      </c>
      <c r="E29" s="11">
        <v>440</v>
      </c>
      <c r="I29" s="4">
        <v>440</v>
      </c>
      <c r="J29" s="4">
        <f t="shared" si="0"/>
        <v>176002.81690140846</v>
      </c>
      <c r="K29" s="16">
        <f t="shared" si="1"/>
        <v>8.8001408450704233</v>
      </c>
      <c r="L29" s="4">
        <f t="shared" si="2"/>
        <v>8</v>
      </c>
      <c r="M29" s="18">
        <f t="shared" si="8"/>
        <v>0.73334507042253527</v>
      </c>
      <c r="N29" s="16">
        <f t="shared" si="3"/>
        <v>17.600281690140847</v>
      </c>
      <c r="O29" s="4">
        <f t="shared" si="4"/>
        <v>12</v>
      </c>
      <c r="P29" s="18">
        <f t="shared" si="9"/>
        <v>1.4666901408450705</v>
      </c>
      <c r="Q29" s="11">
        <v>12</v>
      </c>
      <c r="S29" s="21">
        <v>328</v>
      </c>
      <c r="T29" s="4">
        <v>425</v>
      </c>
    </row>
    <row r="30" spans="1:20">
      <c r="A30" s="4">
        <f t="shared" si="10"/>
        <v>460</v>
      </c>
      <c r="B30" s="4">
        <f t="shared" si="5"/>
        <v>479</v>
      </c>
      <c r="C30" s="10">
        <f t="shared" si="6"/>
        <v>406</v>
      </c>
      <c r="D30" s="4">
        <f t="shared" si="7"/>
        <v>18</v>
      </c>
      <c r="E30" s="11">
        <v>460</v>
      </c>
      <c r="I30" s="4">
        <v>460</v>
      </c>
      <c r="J30" s="4">
        <f t="shared" si="0"/>
        <v>184002.94494238155</v>
      </c>
      <c r="K30" s="16">
        <f t="shared" si="1"/>
        <v>9.2001472471190784</v>
      </c>
      <c r="L30" s="4">
        <f t="shared" si="2"/>
        <v>8</v>
      </c>
      <c r="M30" s="18">
        <f t="shared" si="8"/>
        <v>0.5111192915066155</v>
      </c>
      <c r="N30" s="16">
        <f t="shared" si="3"/>
        <v>18.400294494238157</v>
      </c>
      <c r="O30" s="4">
        <f t="shared" si="4"/>
        <v>18</v>
      </c>
      <c r="P30" s="18">
        <f t="shared" si="9"/>
        <v>1.022238583013231</v>
      </c>
      <c r="Q30" s="11">
        <v>18</v>
      </c>
      <c r="S30" s="21">
        <v>648</v>
      </c>
      <c r="T30" s="4">
        <v>426</v>
      </c>
    </row>
    <row r="31" spans="1:20">
      <c r="A31" s="4">
        <f t="shared" si="10"/>
        <v>480</v>
      </c>
      <c r="B31" s="4">
        <f t="shared" si="5"/>
        <v>499</v>
      </c>
      <c r="C31" s="10">
        <f t="shared" si="6"/>
        <v>406</v>
      </c>
      <c r="D31" s="4">
        <f t="shared" si="7"/>
        <v>18</v>
      </c>
      <c r="E31" s="11">
        <v>480</v>
      </c>
      <c r="I31" s="4">
        <v>480</v>
      </c>
      <c r="J31" s="4">
        <f t="shared" si="0"/>
        <v>192003.07298335468</v>
      </c>
      <c r="K31" s="16">
        <f t="shared" si="1"/>
        <v>9.6001536491677335</v>
      </c>
      <c r="L31" s="4">
        <f t="shared" si="2"/>
        <v>8</v>
      </c>
      <c r="M31" s="18">
        <f t="shared" si="8"/>
        <v>0.53334186939820738</v>
      </c>
      <c r="N31" s="16">
        <f t="shared" si="3"/>
        <v>19.200307298335467</v>
      </c>
      <c r="O31" s="4">
        <f t="shared" si="4"/>
        <v>18</v>
      </c>
      <c r="P31" s="18">
        <f t="shared" si="9"/>
        <v>1.0666837387964148</v>
      </c>
      <c r="Q31" s="11">
        <v>18</v>
      </c>
      <c r="S31" s="22"/>
    </row>
    <row r="32" spans="1:20">
      <c r="A32" s="4">
        <f t="shared" si="10"/>
        <v>500</v>
      </c>
      <c r="B32" s="4">
        <f t="shared" si="5"/>
        <v>599</v>
      </c>
      <c r="C32" s="10">
        <f t="shared" si="6"/>
        <v>406</v>
      </c>
      <c r="D32" s="4">
        <f t="shared" si="7"/>
        <v>18</v>
      </c>
      <c r="E32" s="11">
        <v>500</v>
      </c>
      <c r="I32" s="4">
        <v>500</v>
      </c>
      <c r="J32" s="4">
        <f t="shared" si="0"/>
        <v>200003.20102432778</v>
      </c>
      <c r="K32" s="16">
        <f t="shared" si="1"/>
        <v>10.000160051216389</v>
      </c>
      <c r="L32" s="4">
        <f t="shared" si="2"/>
        <v>8</v>
      </c>
      <c r="M32" s="18">
        <f t="shared" si="8"/>
        <v>0.55556444728979937</v>
      </c>
      <c r="N32" s="16">
        <f t="shared" si="3"/>
        <v>20.000320102432777</v>
      </c>
      <c r="O32" s="4">
        <f t="shared" si="4"/>
        <v>18</v>
      </c>
      <c r="P32" s="18">
        <f t="shared" si="9"/>
        <v>1.1111288945795987</v>
      </c>
      <c r="Q32" s="11">
        <v>18</v>
      </c>
    </row>
    <row r="33" spans="1:17">
      <c r="A33" s="4">
        <f t="shared" si="10"/>
        <v>600</v>
      </c>
      <c r="B33" s="4">
        <f t="shared" si="5"/>
        <v>699</v>
      </c>
      <c r="C33" s="10">
        <f t="shared" si="6"/>
        <v>406</v>
      </c>
      <c r="D33" s="4">
        <f t="shared" si="7"/>
        <v>18</v>
      </c>
      <c r="E33" s="11">
        <v>600</v>
      </c>
      <c r="I33" s="4">
        <v>600</v>
      </c>
      <c r="J33" s="4">
        <f t="shared" si="0"/>
        <v>240003.84122919335</v>
      </c>
      <c r="K33" s="16">
        <f t="shared" si="1"/>
        <v>12.000192061459668</v>
      </c>
      <c r="L33" s="4">
        <f t="shared" si="2"/>
        <v>12</v>
      </c>
      <c r="M33" s="18">
        <f t="shared" si="8"/>
        <v>0.66667733674775931</v>
      </c>
      <c r="N33" s="16">
        <f t="shared" si="3"/>
        <v>24.000384122919336</v>
      </c>
      <c r="O33" s="4">
        <f t="shared" si="4"/>
        <v>18</v>
      </c>
      <c r="P33" s="18">
        <f t="shared" si="9"/>
        <v>1.3333546734955186</v>
      </c>
      <c r="Q33" s="11">
        <v>18</v>
      </c>
    </row>
    <row r="34" spans="1:17">
      <c r="A34" s="4">
        <f t="shared" si="10"/>
        <v>700</v>
      </c>
      <c r="B34" s="4">
        <f t="shared" si="5"/>
        <v>799</v>
      </c>
      <c r="C34" s="10">
        <f t="shared" si="6"/>
        <v>407</v>
      </c>
      <c r="D34" s="4">
        <f t="shared" si="7"/>
        <v>25</v>
      </c>
      <c r="E34" s="11">
        <v>700</v>
      </c>
      <c r="I34" s="4">
        <v>700</v>
      </c>
      <c r="J34" s="4">
        <f t="shared" si="0"/>
        <v>280004.48143405886</v>
      </c>
      <c r="K34" s="16">
        <f t="shared" si="1"/>
        <v>14.000224071702943</v>
      </c>
      <c r="L34" s="4">
        <f t="shared" si="2"/>
        <v>12</v>
      </c>
      <c r="M34" s="18">
        <f t="shared" si="8"/>
        <v>0.56000896286811774</v>
      </c>
      <c r="N34" s="16">
        <f t="shared" si="3"/>
        <v>28.000448143405887</v>
      </c>
      <c r="O34" s="4">
        <f t="shared" si="4"/>
        <v>25</v>
      </c>
      <c r="P34" s="18">
        <f t="shared" si="9"/>
        <v>1.1200179257362355</v>
      </c>
      <c r="Q34" s="11">
        <v>25</v>
      </c>
    </row>
    <row r="35" spans="1:17">
      <c r="A35" s="4">
        <f t="shared" si="10"/>
        <v>800</v>
      </c>
      <c r="B35" s="4">
        <f t="shared" si="5"/>
        <v>899</v>
      </c>
      <c r="C35" s="10">
        <f t="shared" si="6"/>
        <v>408</v>
      </c>
      <c r="D35" s="4">
        <f t="shared" si="7"/>
        <v>30</v>
      </c>
      <c r="E35" s="11">
        <v>800</v>
      </c>
      <c r="I35" s="4">
        <v>800</v>
      </c>
      <c r="J35" s="4">
        <f t="shared" si="0"/>
        <v>320005.12163892447</v>
      </c>
      <c r="K35" s="16">
        <f t="shared" si="1"/>
        <v>16.000256081946223</v>
      </c>
      <c r="L35" s="4">
        <f t="shared" si="2"/>
        <v>12</v>
      </c>
      <c r="M35" s="18">
        <f t="shared" si="8"/>
        <v>0.53334186939820738</v>
      </c>
      <c r="N35" s="16">
        <f t="shared" si="3"/>
        <v>32.000512163892445</v>
      </c>
      <c r="O35" s="4">
        <f t="shared" si="4"/>
        <v>30</v>
      </c>
      <c r="P35" s="18">
        <f t="shared" si="9"/>
        <v>1.0666837387964148</v>
      </c>
      <c r="Q35" s="11">
        <v>30</v>
      </c>
    </row>
    <row r="36" spans="1:17">
      <c r="A36" s="4">
        <f t="shared" si="10"/>
        <v>900</v>
      </c>
      <c r="B36" s="4">
        <f t="shared" si="5"/>
        <v>999</v>
      </c>
      <c r="C36" s="10">
        <f t="shared" si="6"/>
        <v>408</v>
      </c>
      <c r="D36" s="4">
        <f t="shared" si="7"/>
        <v>30</v>
      </c>
      <c r="E36" s="11">
        <v>900</v>
      </c>
      <c r="I36" s="4">
        <v>900</v>
      </c>
      <c r="J36" s="4">
        <f t="shared" si="0"/>
        <v>360005.76184379001</v>
      </c>
      <c r="K36" s="16">
        <f t="shared" si="1"/>
        <v>18.0002880921895</v>
      </c>
      <c r="L36" s="4">
        <f t="shared" si="2"/>
        <v>18</v>
      </c>
      <c r="M36" s="18">
        <f t="shared" si="8"/>
        <v>0.60000960307298334</v>
      </c>
      <c r="N36" s="16">
        <f t="shared" si="3"/>
        <v>36.000576184379</v>
      </c>
      <c r="O36" s="4">
        <f t="shared" si="4"/>
        <v>30</v>
      </c>
      <c r="P36" s="18">
        <f t="shared" si="9"/>
        <v>1.2000192061459667</v>
      </c>
      <c r="Q36" s="11">
        <v>30</v>
      </c>
    </row>
    <row r="37" spans="1:17">
      <c r="A37" s="4">
        <f t="shared" si="10"/>
        <v>1000</v>
      </c>
      <c r="B37" s="4">
        <f t="shared" si="5"/>
        <v>1199</v>
      </c>
      <c r="C37" s="10">
        <f t="shared" si="6"/>
        <v>409</v>
      </c>
      <c r="D37" s="4">
        <f t="shared" si="7"/>
        <v>40</v>
      </c>
      <c r="E37" s="11">
        <v>1000</v>
      </c>
      <c r="I37" s="4">
        <v>1000</v>
      </c>
      <c r="J37" s="4">
        <f t="shared" ref="J37:J68" si="11">I37*$J$3</f>
        <v>400006.40204865555</v>
      </c>
      <c r="K37" s="16">
        <f t="shared" ref="K37:K68" si="12">J37/$L$3</f>
        <v>20.000320102432777</v>
      </c>
      <c r="L37" s="4">
        <f t="shared" ref="L37:L68" si="13">_xlfn.IFNA(VLOOKUP(K37,S:S,1,1),1)</f>
        <v>18</v>
      </c>
      <c r="M37" s="18">
        <f t="shared" si="8"/>
        <v>0.50000800256081945</v>
      </c>
      <c r="N37" s="16">
        <f t="shared" ref="N37:N68" si="14">J37/$O$3</f>
        <v>40.000640204865554</v>
      </c>
      <c r="O37" s="4">
        <f t="shared" ref="O37:O68" si="15">_xlfn.IFNA(VLOOKUP(N37,S:S,1,1),1)</f>
        <v>40</v>
      </c>
      <c r="P37" s="18">
        <f t="shared" si="9"/>
        <v>1.0000160051216389</v>
      </c>
      <c r="Q37" s="11">
        <v>40</v>
      </c>
    </row>
    <row r="38" spans="1:17">
      <c r="A38" s="4">
        <f t="shared" si="10"/>
        <v>1200</v>
      </c>
      <c r="B38" s="4">
        <f t="shared" si="5"/>
        <v>1399</v>
      </c>
      <c r="C38" s="10">
        <f t="shared" si="6"/>
        <v>410</v>
      </c>
      <c r="D38" s="4">
        <f t="shared" si="7"/>
        <v>45</v>
      </c>
      <c r="E38" s="11">
        <v>1200</v>
      </c>
      <c r="I38" s="4">
        <v>1200</v>
      </c>
      <c r="J38" s="4">
        <f t="shared" si="11"/>
        <v>480007.6824583867</v>
      </c>
      <c r="K38" s="16">
        <f t="shared" si="12"/>
        <v>24.000384122919336</v>
      </c>
      <c r="L38" s="4">
        <f t="shared" si="13"/>
        <v>18</v>
      </c>
      <c r="M38" s="18">
        <f t="shared" si="8"/>
        <v>0.53334186939820749</v>
      </c>
      <c r="N38" s="16">
        <f t="shared" si="14"/>
        <v>48.000768245838671</v>
      </c>
      <c r="O38" s="4">
        <f t="shared" si="15"/>
        <v>45</v>
      </c>
      <c r="P38" s="18">
        <f t="shared" si="9"/>
        <v>1.066683738796415</v>
      </c>
      <c r="Q38" s="11">
        <v>45</v>
      </c>
    </row>
    <row r="39" spans="1:17">
      <c r="A39" s="4">
        <f t="shared" si="10"/>
        <v>1400</v>
      </c>
      <c r="B39" s="4">
        <f t="shared" si="5"/>
        <v>1599</v>
      </c>
      <c r="C39" s="10">
        <f t="shared" si="6"/>
        <v>411</v>
      </c>
      <c r="D39" s="4">
        <f t="shared" si="7"/>
        <v>50</v>
      </c>
      <c r="E39" s="11">
        <v>1400</v>
      </c>
      <c r="I39" s="4">
        <v>1400</v>
      </c>
      <c r="J39" s="4">
        <f t="shared" si="11"/>
        <v>560008.96286811773</v>
      </c>
      <c r="K39" s="16">
        <f t="shared" si="12"/>
        <v>28.000448143405887</v>
      </c>
      <c r="L39" s="4">
        <f t="shared" si="13"/>
        <v>25</v>
      </c>
      <c r="M39" s="18">
        <f t="shared" si="8"/>
        <v>0.56000896286811774</v>
      </c>
      <c r="N39" s="16">
        <f t="shared" si="14"/>
        <v>56.000896286811773</v>
      </c>
      <c r="O39" s="4">
        <f t="shared" si="15"/>
        <v>50</v>
      </c>
      <c r="P39" s="18">
        <f t="shared" si="9"/>
        <v>1.1200179257362355</v>
      </c>
      <c r="Q39" s="11">
        <v>50</v>
      </c>
    </row>
    <row r="40" spans="1:17">
      <c r="A40" s="4">
        <f t="shared" si="10"/>
        <v>1600</v>
      </c>
      <c r="B40" s="4">
        <f t="shared" si="5"/>
        <v>1799</v>
      </c>
      <c r="C40" s="10">
        <f t="shared" si="6"/>
        <v>412</v>
      </c>
      <c r="D40" s="4">
        <f t="shared" si="7"/>
        <v>60</v>
      </c>
      <c r="E40" s="11">
        <v>1600</v>
      </c>
      <c r="I40" s="4">
        <v>1600</v>
      </c>
      <c r="J40" s="4">
        <f t="shared" si="11"/>
        <v>640010.24327784893</v>
      </c>
      <c r="K40" s="16">
        <f t="shared" si="12"/>
        <v>32.000512163892445</v>
      </c>
      <c r="L40" s="4">
        <f t="shared" si="13"/>
        <v>30</v>
      </c>
      <c r="M40" s="18">
        <f t="shared" si="8"/>
        <v>0.53334186939820738</v>
      </c>
      <c r="N40" s="16">
        <f t="shared" si="14"/>
        <v>64.00102432778489</v>
      </c>
      <c r="O40" s="4">
        <f t="shared" si="15"/>
        <v>60</v>
      </c>
      <c r="P40" s="18">
        <f t="shared" si="9"/>
        <v>1.0666837387964148</v>
      </c>
      <c r="Q40" s="11">
        <v>60</v>
      </c>
    </row>
    <row r="41" spans="1:17">
      <c r="A41" s="4">
        <f t="shared" si="10"/>
        <v>1800</v>
      </c>
      <c r="B41" s="4">
        <f t="shared" si="5"/>
        <v>1999</v>
      </c>
      <c r="C41" s="10">
        <f t="shared" si="6"/>
        <v>413</v>
      </c>
      <c r="D41" s="4">
        <f t="shared" si="7"/>
        <v>68</v>
      </c>
      <c r="E41" s="11">
        <v>1800</v>
      </c>
      <c r="I41" s="4">
        <v>1800</v>
      </c>
      <c r="J41" s="4">
        <f t="shared" si="11"/>
        <v>720011.52368758002</v>
      </c>
      <c r="K41" s="16">
        <f t="shared" si="12"/>
        <v>36.000576184379</v>
      </c>
      <c r="L41" s="4">
        <f t="shared" si="13"/>
        <v>30</v>
      </c>
      <c r="M41" s="18">
        <f t="shared" si="8"/>
        <v>0.52942023800557347</v>
      </c>
      <c r="N41" s="16">
        <f t="shared" si="14"/>
        <v>72.001152368758</v>
      </c>
      <c r="O41" s="4">
        <f t="shared" si="15"/>
        <v>68</v>
      </c>
      <c r="P41" s="18">
        <f t="shared" si="9"/>
        <v>1.0588404760111469</v>
      </c>
      <c r="Q41" s="11">
        <v>68</v>
      </c>
    </row>
    <row r="42" spans="1:17">
      <c r="A42" s="4">
        <f t="shared" si="10"/>
        <v>2000</v>
      </c>
      <c r="B42" s="4">
        <f t="shared" si="5"/>
        <v>2399</v>
      </c>
      <c r="C42" s="10">
        <f t="shared" si="6"/>
        <v>415</v>
      </c>
      <c r="D42" s="4">
        <f t="shared" si="7"/>
        <v>78</v>
      </c>
      <c r="E42" s="11">
        <v>2000</v>
      </c>
      <c r="I42" s="4">
        <v>2000</v>
      </c>
      <c r="J42" s="4">
        <f t="shared" si="11"/>
        <v>800012.80409731111</v>
      </c>
      <c r="K42" s="16">
        <f t="shared" si="12"/>
        <v>40.000640204865554</v>
      </c>
      <c r="L42" s="4">
        <f t="shared" si="13"/>
        <v>40</v>
      </c>
      <c r="M42" s="18">
        <f t="shared" si="8"/>
        <v>0.51282872057519946</v>
      </c>
      <c r="N42" s="16">
        <f t="shared" si="14"/>
        <v>80.001280409731109</v>
      </c>
      <c r="O42" s="4">
        <f t="shared" si="15"/>
        <v>78</v>
      </c>
      <c r="P42" s="18">
        <f t="shared" si="9"/>
        <v>1.0256574411503989</v>
      </c>
      <c r="Q42" s="11">
        <v>78</v>
      </c>
    </row>
    <row r="43" spans="1:17">
      <c r="A43" s="4">
        <f t="shared" si="10"/>
        <v>2400</v>
      </c>
      <c r="B43" s="4">
        <f t="shared" si="5"/>
        <v>2799</v>
      </c>
      <c r="C43" s="10">
        <f t="shared" si="6"/>
        <v>416</v>
      </c>
      <c r="D43" s="4">
        <f t="shared" si="7"/>
        <v>88</v>
      </c>
      <c r="E43" s="11">
        <v>2400</v>
      </c>
      <c r="I43" s="4">
        <v>2400</v>
      </c>
      <c r="J43" s="4">
        <f t="shared" si="11"/>
        <v>960015.3649167734</v>
      </c>
      <c r="K43" s="16">
        <f t="shared" si="12"/>
        <v>48.000768245838671</v>
      </c>
      <c r="L43" s="4">
        <f t="shared" si="13"/>
        <v>45</v>
      </c>
      <c r="M43" s="18">
        <f t="shared" si="8"/>
        <v>0.54546327552089402</v>
      </c>
      <c r="N43" s="16">
        <f t="shared" si="14"/>
        <v>96.001536491677342</v>
      </c>
      <c r="O43" s="4">
        <f t="shared" si="15"/>
        <v>88</v>
      </c>
      <c r="P43" s="18">
        <f t="shared" si="9"/>
        <v>1.090926551041788</v>
      </c>
      <c r="Q43" s="11">
        <v>88</v>
      </c>
    </row>
    <row r="44" spans="1:17">
      <c r="A44" s="4">
        <f t="shared" si="10"/>
        <v>2800</v>
      </c>
      <c r="B44" s="4">
        <f t="shared" si="5"/>
        <v>3199</v>
      </c>
      <c r="C44" s="10">
        <f t="shared" si="6"/>
        <v>418</v>
      </c>
      <c r="D44" s="4">
        <f t="shared" si="7"/>
        <v>108</v>
      </c>
      <c r="E44" s="11">
        <v>2800</v>
      </c>
      <c r="I44" s="4">
        <v>2800</v>
      </c>
      <c r="J44" s="4">
        <f t="shared" si="11"/>
        <v>1120017.9257362355</v>
      </c>
      <c r="K44" s="16">
        <f t="shared" si="12"/>
        <v>56.000896286811773</v>
      </c>
      <c r="L44" s="4">
        <f t="shared" si="13"/>
        <v>50</v>
      </c>
      <c r="M44" s="18">
        <f t="shared" si="8"/>
        <v>0.51852681747047935</v>
      </c>
      <c r="N44" s="16">
        <f t="shared" si="14"/>
        <v>112.00179257362355</v>
      </c>
      <c r="O44" s="4">
        <f t="shared" si="15"/>
        <v>108</v>
      </c>
      <c r="P44" s="18">
        <f t="shared" si="9"/>
        <v>1.0370536349409587</v>
      </c>
      <c r="Q44" s="11">
        <v>108</v>
      </c>
    </row>
    <row r="45" spans="1:17">
      <c r="A45" s="4">
        <f t="shared" si="10"/>
        <v>3200</v>
      </c>
      <c r="B45" s="4">
        <f t="shared" si="5"/>
        <v>3599</v>
      </c>
      <c r="C45" s="10">
        <f t="shared" si="6"/>
        <v>420</v>
      </c>
      <c r="D45" s="4">
        <f t="shared" si="7"/>
        <v>128</v>
      </c>
      <c r="E45" s="11">
        <v>3200</v>
      </c>
      <c r="I45" s="4">
        <v>3200</v>
      </c>
      <c r="J45" s="4">
        <f t="shared" si="11"/>
        <v>1280020.4865556979</v>
      </c>
      <c r="K45" s="16">
        <f t="shared" si="12"/>
        <v>64.00102432778489</v>
      </c>
      <c r="L45" s="4">
        <f t="shared" si="13"/>
        <v>60</v>
      </c>
      <c r="M45" s="18">
        <f t="shared" si="8"/>
        <v>0.50000800256081945</v>
      </c>
      <c r="N45" s="16">
        <f t="shared" si="14"/>
        <v>128.00204865556978</v>
      </c>
      <c r="O45" s="4">
        <f t="shared" si="15"/>
        <v>128</v>
      </c>
      <c r="P45" s="18">
        <f t="shared" si="9"/>
        <v>1.0000160051216389</v>
      </c>
      <c r="Q45" s="11">
        <v>128</v>
      </c>
    </row>
    <row r="46" spans="1:17">
      <c r="A46" s="4">
        <f t="shared" si="10"/>
        <v>3600</v>
      </c>
      <c r="B46" s="4">
        <f t="shared" si="5"/>
        <v>3999</v>
      </c>
      <c r="C46" s="10">
        <f t="shared" si="6"/>
        <v>420</v>
      </c>
      <c r="D46" s="4">
        <f t="shared" si="7"/>
        <v>128</v>
      </c>
      <c r="E46" s="11">
        <v>3600</v>
      </c>
      <c r="I46" s="4">
        <v>3600</v>
      </c>
      <c r="J46" s="4">
        <f t="shared" si="11"/>
        <v>1440023.04737516</v>
      </c>
      <c r="K46" s="16">
        <f t="shared" si="12"/>
        <v>72.001152368758</v>
      </c>
      <c r="L46" s="4">
        <f t="shared" si="13"/>
        <v>68</v>
      </c>
      <c r="M46" s="18">
        <f t="shared" si="8"/>
        <v>0.56250900288092187</v>
      </c>
      <c r="N46" s="16">
        <f t="shared" si="14"/>
        <v>144.002304737516</v>
      </c>
      <c r="O46" s="4">
        <f t="shared" si="15"/>
        <v>128</v>
      </c>
      <c r="P46" s="18">
        <f t="shared" si="9"/>
        <v>1.1250180057618437</v>
      </c>
      <c r="Q46" s="11">
        <v>128</v>
      </c>
    </row>
    <row r="47" spans="1:17">
      <c r="A47" s="4">
        <f t="shared" si="10"/>
        <v>4000</v>
      </c>
      <c r="B47" s="4">
        <f t="shared" si="5"/>
        <v>4499</v>
      </c>
      <c r="C47" s="10">
        <f t="shared" si="6"/>
        <v>421</v>
      </c>
      <c r="D47" s="4">
        <f t="shared" si="7"/>
        <v>148</v>
      </c>
      <c r="E47" s="11">
        <v>4000</v>
      </c>
      <c r="I47" s="4">
        <v>4000</v>
      </c>
      <c r="J47" s="4">
        <f t="shared" si="11"/>
        <v>1600025.6081946222</v>
      </c>
      <c r="K47" s="16">
        <f t="shared" si="12"/>
        <v>80.001280409731109</v>
      </c>
      <c r="L47" s="4">
        <f t="shared" si="13"/>
        <v>78</v>
      </c>
      <c r="M47" s="18">
        <f t="shared" si="8"/>
        <v>0.54054919195764262</v>
      </c>
      <c r="N47" s="16">
        <f t="shared" si="14"/>
        <v>160.00256081946222</v>
      </c>
      <c r="O47" s="4">
        <f t="shared" si="15"/>
        <v>148</v>
      </c>
      <c r="P47" s="18">
        <f t="shared" si="9"/>
        <v>1.0810983839152852</v>
      </c>
      <c r="Q47" s="11">
        <v>148</v>
      </c>
    </row>
    <row r="48" spans="1:17">
      <c r="A48" s="4">
        <f t="shared" si="10"/>
        <v>4500</v>
      </c>
      <c r="B48" s="4">
        <f t="shared" si="5"/>
        <v>4999</v>
      </c>
      <c r="C48" s="10">
        <f t="shared" si="6"/>
        <v>422</v>
      </c>
      <c r="D48" s="4">
        <f t="shared" si="7"/>
        <v>168</v>
      </c>
      <c r="E48" s="11">
        <v>4500</v>
      </c>
      <c r="I48" s="4">
        <v>4500</v>
      </c>
      <c r="J48" s="4">
        <f t="shared" si="11"/>
        <v>1800028.8092189501</v>
      </c>
      <c r="K48" s="16">
        <f t="shared" si="12"/>
        <v>90.001440460947506</v>
      </c>
      <c r="L48" s="4">
        <f t="shared" si="13"/>
        <v>88</v>
      </c>
      <c r="M48" s="18">
        <f t="shared" si="8"/>
        <v>0.5357228598865923</v>
      </c>
      <c r="N48" s="16">
        <f t="shared" si="14"/>
        <v>180.00288092189501</v>
      </c>
      <c r="O48" s="4">
        <f t="shared" si="15"/>
        <v>168</v>
      </c>
      <c r="P48" s="18">
        <f t="shared" si="9"/>
        <v>1.0714457197731846</v>
      </c>
      <c r="Q48" s="11">
        <v>168</v>
      </c>
    </row>
    <row r="49" spans="1:17">
      <c r="A49" s="4">
        <f t="shared" si="10"/>
        <v>5000</v>
      </c>
      <c r="B49" s="4">
        <f t="shared" si="5"/>
        <v>5099</v>
      </c>
      <c r="C49" s="10">
        <f t="shared" si="6"/>
        <v>424</v>
      </c>
      <c r="D49" s="4">
        <f t="shared" si="7"/>
        <v>198</v>
      </c>
      <c r="E49" s="11">
        <v>5000</v>
      </c>
      <c r="I49" s="4">
        <v>5000</v>
      </c>
      <c r="J49" s="4">
        <f t="shared" si="11"/>
        <v>2000032.0102432778</v>
      </c>
      <c r="K49" s="16">
        <f t="shared" si="12"/>
        <v>100.00160051216389</v>
      </c>
      <c r="L49" s="4">
        <f t="shared" si="13"/>
        <v>98</v>
      </c>
      <c r="M49" s="18">
        <f t="shared" si="8"/>
        <v>0.50505858844527218</v>
      </c>
      <c r="N49" s="16">
        <f t="shared" si="14"/>
        <v>200.00320102432778</v>
      </c>
      <c r="O49" s="4">
        <f t="shared" si="15"/>
        <v>198</v>
      </c>
      <c r="P49" s="18">
        <f t="shared" si="9"/>
        <v>1.0101171768905444</v>
      </c>
      <c r="Q49" s="11">
        <v>198</v>
      </c>
    </row>
    <row r="50" spans="1:17">
      <c r="A50" s="4">
        <f t="shared" si="10"/>
        <v>5100</v>
      </c>
      <c r="B50" s="4">
        <f t="shared" si="5"/>
        <v>5199</v>
      </c>
      <c r="C50" s="10">
        <f t="shared" si="6"/>
        <v>424</v>
      </c>
      <c r="D50" s="4">
        <f t="shared" si="7"/>
        <v>198</v>
      </c>
      <c r="E50" s="11">
        <v>5100</v>
      </c>
      <c r="I50" s="4">
        <v>5100</v>
      </c>
      <c r="J50" s="4">
        <f t="shared" si="11"/>
        <v>2040032.6504481432</v>
      </c>
      <c r="K50" s="16">
        <f t="shared" si="12"/>
        <v>102.00163252240716</v>
      </c>
      <c r="L50" s="4">
        <f t="shared" si="13"/>
        <v>98</v>
      </c>
      <c r="M50" s="18">
        <f t="shared" si="8"/>
        <v>0.51515976021417764</v>
      </c>
      <c r="N50" s="16">
        <f t="shared" si="14"/>
        <v>204.00326504481433</v>
      </c>
      <c r="O50" s="4">
        <f t="shared" si="15"/>
        <v>198</v>
      </c>
      <c r="P50" s="18">
        <f t="shared" si="9"/>
        <v>1.0303195204283553</v>
      </c>
      <c r="Q50" s="11">
        <v>198</v>
      </c>
    </row>
    <row r="51" spans="1:17">
      <c r="A51" s="4">
        <f t="shared" si="10"/>
        <v>5200</v>
      </c>
      <c r="B51" s="4">
        <f t="shared" si="5"/>
        <v>5299</v>
      </c>
      <c r="C51" s="10">
        <f t="shared" si="6"/>
        <v>424</v>
      </c>
      <c r="D51" s="4">
        <f t="shared" si="7"/>
        <v>198</v>
      </c>
      <c r="E51" s="11">
        <v>5200</v>
      </c>
      <c r="I51" s="4">
        <v>5200</v>
      </c>
      <c r="J51" s="4">
        <f t="shared" si="11"/>
        <v>2080033.290653009</v>
      </c>
      <c r="K51" s="16">
        <f t="shared" si="12"/>
        <v>104.00166453265045</v>
      </c>
      <c r="L51" s="4">
        <f t="shared" si="13"/>
        <v>98</v>
      </c>
      <c r="M51" s="18">
        <f t="shared" si="8"/>
        <v>0.5252609319830831</v>
      </c>
      <c r="N51" s="16">
        <f t="shared" si="14"/>
        <v>208.0033290653009</v>
      </c>
      <c r="O51" s="4">
        <f t="shared" si="15"/>
        <v>198</v>
      </c>
      <c r="P51" s="18">
        <f t="shared" si="9"/>
        <v>1.0505218639661662</v>
      </c>
      <c r="Q51" s="11">
        <v>198</v>
      </c>
    </row>
    <row r="52" spans="1:17">
      <c r="A52" s="4">
        <f t="shared" si="10"/>
        <v>5300</v>
      </c>
      <c r="B52" s="4">
        <f t="shared" si="5"/>
        <v>5399</v>
      </c>
      <c r="C52" s="10">
        <f t="shared" si="6"/>
        <v>424</v>
      </c>
      <c r="D52" s="4">
        <f t="shared" si="7"/>
        <v>198</v>
      </c>
      <c r="E52" s="11">
        <v>5300</v>
      </c>
      <c r="I52" s="4">
        <v>5300</v>
      </c>
      <c r="J52" s="4">
        <f t="shared" si="11"/>
        <v>2120033.9308578745</v>
      </c>
      <c r="K52" s="16">
        <f t="shared" si="12"/>
        <v>106.00169654289373</v>
      </c>
      <c r="L52" s="4">
        <f t="shared" si="13"/>
        <v>98</v>
      </c>
      <c r="M52" s="18">
        <f t="shared" si="8"/>
        <v>0.53536210375198856</v>
      </c>
      <c r="N52" s="16">
        <f t="shared" si="14"/>
        <v>212.00339308578745</v>
      </c>
      <c r="O52" s="4">
        <f t="shared" si="15"/>
        <v>198</v>
      </c>
      <c r="P52" s="18">
        <f t="shared" si="9"/>
        <v>1.0707242075039771</v>
      </c>
      <c r="Q52" s="11">
        <v>198</v>
      </c>
    </row>
    <row r="53" spans="1:17">
      <c r="A53" s="4">
        <f t="shared" si="10"/>
        <v>5400</v>
      </c>
      <c r="B53" s="4">
        <f t="shared" si="5"/>
        <v>5499</v>
      </c>
      <c r="C53" s="10">
        <f t="shared" si="6"/>
        <v>424</v>
      </c>
      <c r="D53" s="4">
        <f t="shared" si="7"/>
        <v>198</v>
      </c>
      <c r="E53" s="11">
        <v>5400</v>
      </c>
      <c r="I53" s="4">
        <v>5400</v>
      </c>
      <c r="J53" s="4">
        <f t="shared" si="11"/>
        <v>2160034.5710627399</v>
      </c>
      <c r="K53" s="16">
        <f t="shared" si="12"/>
        <v>108.001728553137</v>
      </c>
      <c r="L53" s="4">
        <f t="shared" si="13"/>
        <v>108</v>
      </c>
      <c r="M53" s="18">
        <f t="shared" si="8"/>
        <v>0.54546327552089391</v>
      </c>
      <c r="N53" s="16">
        <f t="shared" si="14"/>
        <v>216.003457106274</v>
      </c>
      <c r="O53" s="4">
        <f t="shared" si="15"/>
        <v>198</v>
      </c>
      <c r="P53" s="18">
        <f t="shared" si="9"/>
        <v>1.0909265510417878</v>
      </c>
      <c r="Q53" s="11">
        <v>198</v>
      </c>
    </row>
    <row r="54" spans="1:17">
      <c r="A54" s="4">
        <f t="shared" si="10"/>
        <v>5500</v>
      </c>
      <c r="B54" s="4">
        <f t="shared" si="5"/>
        <v>5749</v>
      </c>
      <c r="C54" s="10">
        <f t="shared" si="6"/>
        <v>424</v>
      </c>
      <c r="D54" s="4">
        <f t="shared" si="7"/>
        <v>198</v>
      </c>
      <c r="E54" s="11">
        <v>5500</v>
      </c>
      <c r="I54" s="4">
        <v>5500</v>
      </c>
      <c r="J54" s="4">
        <f t="shared" si="11"/>
        <v>2200035.2112676054</v>
      </c>
      <c r="K54" s="16">
        <f t="shared" si="12"/>
        <v>110.00176056338027</v>
      </c>
      <c r="L54" s="4">
        <f t="shared" si="13"/>
        <v>108</v>
      </c>
      <c r="M54" s="18">
        <f t="shared" si="8"/>
        <v>0.55556444728979937</v>
      </c>
      <c r="N54" s="16">
        <f t="shared" si="14"/>
        <v>220.00352112676055</v>
      </c>
      <c r="O54" s="4">
        <f t="shared" si="15"/>
        <v>198</v>
      </c>
      <c r="P54" s="18">
        <f t="shared" si="9"/>
        <v>1.1111288945795987</v>
      </c>
      <c r="Q54" s="11">
        <v>198</v>
      </c>
    </row>
    <row r="55" spans="1:17">
      <c r="A55" s="4">
        <f t="shared" si="10"/>
        <v>5750</v>
      </c>
      <c r="B55" s="4">
        <f t="shared" si="5"/>
        <v>5999</v>
      </c>
      <c r="C55" s="10">
        <f t="shared" si="6"/>
        <v>424</v>
      </c>
      <c r="D55" s="4">
        <f t="shared" si="7"/>
        <v>198</v>
      </c>
      <c r="E55" s="11">
        <v>5750</v>
      </c>
      <c r="I55" s="4">
        <v>5750</v>
      </c>
      <c r="J55" s="4">
        <f t="shared" si="11"/>
        <v>2300036.8117797696</v>
      </c>
      <c r="K55" s="16">
        <f t="shared" si="12"/>
        <v>115.00184058898849</v>
      </c>
      <c r="L55" s="4">
        <f t="shared" si="13"/>
        <v>108</v>
      </c>
      <c r="M55" s="18">
        <f t="shared" si="8"/>
        <v>0.58081737671206302</v>
      </c>
      <c r="N55" s="16">
        <f t="shared" si="14"/>
        <v>230.00368117797697</v>
      </c>
      <c r="O55" s="4">
        <f t="shared" si="15"/>
        <v>198</v>
      </c>
      <c r="P55" s="18">
        <f t="shared" si="9"/>
        <v>1.161634753424126</v>
      </c>
      <c r="Q55" s="11">
        <v>198</v>
      </c>
    </row>
    <row r="56" spans="1:17">
      <c r="A56" s="4">
        <f t="shared" si="10"/>
        <v>6000</v>
      </c>
      <c r="B56" s="4">
        <f t="shared" si="5"/>
        <v>6499</v>
      </c>
      <c r="C56" s="10">
        <f t="shared" si="6"/>
        <v>424</v>
      </c>
      <c r="D56" s="4">
        <f t="shared" si="7"/>
        <v>198</v>
      </c>
      <c r="E56" s="11">
        <v>6000</v>
      </c>
      <c r="I56" s="4">
        <v>6000</v>
      </c>
      <c r="J56" s="4">
        <f t="shared" si="11"/>
        <v>2400038.4122919333</v>
      </c>
      <c r="K56" s="16">
        <f t="shared" si="12"/>
        <v>120.00192061459667</v>
      </c>
      <c r="L56" s="4">
        <f t="shared" si="13"/>
        <v>118</v>
      </c>
      <c r="M56" s="18">
        <f t="shared" si="8"/>
        <v>0.60607030613432666</v>
      </c>
      <c r="N56" s="16">
        <f t="shared" si="14"/>
        <v>240.00384122919334</v>
      </c>
      <c r="O56" s="4">
        <f t="shared" si="15"/>
        <v>198</v>
      </c>
      <c r="P56" s="18">
        <f t="shared" si="9"/>
        <v>1.2121406122686533</v>
      </c>
      <c r="Q56" s="11">
        <v>198</v>
      </c>
    </row>
    <row r="57" spans="1:17">
      <c r="A57" s="4">
        <f t="shared" si="10"/>
        <v>6500</v>
      </c>
      <c r="B57" s="4">
        <f t="shared" si="5"/>
        <v>6999</v>
      </c>
      <c r="C57" s="10">
        <f t="shared" si="6"/>
        <v>424</v>
      </c>
      <c r="D57" s="4">
        <f t="shared" si="7"/>
        <v>198</v>
      </c>
      <c r="E57" s="11">
        <v>6500</v>
      </c>
      <c r="I57" s="4">
        <v>6500</v>
      </c>
      <c r="J57" s="4">
        <f t="shared" si="11"/>
        <v>2600041.6133162612</v>
      </c>
      <c r="K57" s="16">
        <f t="shared" si="12"/>
        <v>130.00208066581305</v>
      </c>
      <c r="L57" s="4">
        <f t="shared" si="13"/>
        <v>128</v>
      </c>
      <c r="M57" s="18">
        <f t="shared" si="8"/>
        <v>0.65657616497885385</v>
      </c>
      <c r="N57" s="16">
        <f t="shared" si="14"/>
        <v>260.00416133162611</v>
      </c>
      <c r="O57" s="4">
        <f t="shared" si="15"/>
        <v>198</v>
      </c>
      <c r="P57" s="18">
        <f t="shared" si="9"/>
        <v>1.3131523299577077</v>
      </c>
      <c r="Q57" s="11">
        <v>198</v>
      </c>
    </row>
    <row r="58" spans="1:17">
      <c r="A58" s="4">
        <f t="shared" si="10"/>
        <v>7000</v>
      </c>
      <c r="B58" s="4">
        <f t="shared" si="5"/>
        <v>7499</v>
      </c>
      <c r="C58" s="10">
        <f t="shared" si="6"/>
        <v>424</v>
      </c>
      <c r="D58" s="4">
        <f t="shared" si="7"/>
        <v>198</v>
      </c>
      <c r="E58" s="11">
        <v>7000</v>
      </c>
      <c r="I58" s="4">
        <v>7000</v>
      </c>
      <c r="J58" s="4">
        <f t="shared" si="11"/>
        <v>2800044.8143405891</v>
      </c>
      <c r="K58" s="16">
        <f t="shared" si="12"/>
        <v>140.00224071702945</v>
      </c>
      <c r="L58" s="4">
        <f t="shared" si="13"/>
        <v>128</v>
      </c>
      <c r="M58" s="18">
        <f t="shared" si="8"/>
        <v>0.70708202382338103</v>
      </c>
      <c r="N58" s="16">
        <f t="shared" si="14"/>
        <v>280.0044814340589</v>
      </c>
      <c r="O58" s="4">
        <f t="shared" si="15"/>
        <v>198</v>
      </c>
      <c r="P58" s="18">
        <f t="shared" si="9"/>
        <v>1.4141640476467621</v>
      </c>
      <c r="Q58" s="11">
        <v>198</v>
      </c>
    </row>
    <row r="59" spans="1:17">
      <c r="A59" s="4">
        <f t="shared" si="10"/>
        <v>7500</v>
      </c>
      <c r="B59" s="4">
        <f t="shared" si="5"/>
        <v>7999</v>
      </c>
      <c r="C59" s="10">
        <f t="shared" si="6"/>
        <v>424</v>
      </c>
      <c r="D59" s="4">
        <f t="shared" si="7"/>
        <v>198</v>
      </c>
      <c r="E59" s="11">
        <v>7500</v>
      </c>
      <c r="I59" s="4">
        <v>7500</v>
      </c>
      <c r="J59" s="4">
        <f t="shared" si="11"/>
        <v>3000048.0153649165</v>
      </c>
      <c r="K59" s="16">
        <f t="shared" si="12"/>
        <v>150.00240076824582</v>
      </c>
      <c r="L59" s="4">
        <f t="shared" si="13"/>
        <v>148</v>
      </c>
      <c r="M59" s="18">
        <f t="shared" si="8"/>
        <v>0.75758788266790822</v>
      </c>
      <c r="N59" s="16">
        <f t="shared" si="14"/>
        <v>300.00480153649164</v>
      </c>
      <c r="O59" s="4">
        <f t="shared" si="15"/>
        <v>198</v>
      </c>
      <c r="P59" s="18">
        <f t="shared" si="9"/>
        <v>1.5151757653358164</v>
      </c>
      <c r="Q59" s="11">
        <v>198</v>
      </c>
    </row>
    <row r="60" spans="1:17">
      <c r="A60" s="4">
        <f t="shared" si="10"/>
        <v>8000</v>
      </c>
      <c r="B60" s="4">
        <f t="shared" si="5"/>
        <v>8499</v>
      </c>
      <c r="C60" s="10">
        <f t="shared" si="6"/>
        <v>424</v>
      </c>
      <c r="D60" s="4">
        <f t="shared" si="7"/>
        <v>198</v>
      </c>
      <c r="E60" s="11">
        <v>8000</v>
      </c>
      <c r="I60" s="4">
        <v>8000</v>
      </c>
      <c r="J60" s="4">
        <f t="shared" si="11"/>
        <v>3200051.2163892444</v>
      </c>
      <c r="K60" s="16">
        <f t="shared" si="12"/>
        <v>160.00256081946222</v>
      </c>
      <c r="L60" s="4">
        <f t="shared" si="13"/>
        <v>148</v>
      </c>
      <c r="M60" s="18">
        <f t="shared" si="8"/>
        <v>0.8080937415124354</v>
      </c>
      <c r="N60" s="16">
        <f t="shared" si="14"/>
        <v>320.00512163892444</v>
      </c>
      <c r="O60" s="4">
        <f t="shared" si="15"/>
        <v>198</v>
      </c>
      <c r="P60" s="18">
        <f t="shared" si="9"/>
        <v>1.6161874830248708</v>
      </c>
      <c r="Q60" s="11">
        <v>198</v>
      </c>
    </row>
    <row r="61" spans="1:17">
      <c r="A61" s="4">
        <f t="shared" si="10"/>
        <v>8500</v>
      </c>
      <c r="B61" s="4">
        <f t="shared" si="5"/>
        <v>8999</v>
      </c>
      <c r="C61" s="10">
        <f t="shared" si="6"/>
        <v>425</v>
      </c>
      <c r="D61" s="4">
        <f t="shared" si="7"/>
        <v>328</v>
      </c>
      <c r="E61" s="11">
        <v>8500</v>
      </c>
      <c r="I61" s="4">
        <v>8500</v>
      </c>
      <c r="J61" s="4">
        <f t="shared" si="11"/>
        <v>3400054.4174135723</v>
      </c>
      <c r="K61" s="16">
        <f t="shared" si="12"/>
        <v>170.00272087067862</v>
      </c>
      <c r="L61" s="4">
        <f t="shared" si="13"/>
        <v>168</v>
      </c>
      <c r="M61" s="18">
        <f t="shared" si="8"/>
        <v>0.51830097826426402</v>
      </c>
      <c r="N61" s="16">
        <f t="shared" si="14"/>
        <v>340.00544174135723</v>
      </c>
      <c r="O61" s="4">
        <f t="shared" si="15"/>
        <v>328</v>
      </c>
      <c r="P61" s="18">
        <f t="shared" si="9"/>
        <v>1.036601956528528</v>
      </c>
      <c r="Q61" s="11">
        <v>328</v>
      </c>
    </row>
    <row r="62" spans="1:17">
      <c r="A62" s="4">
        <f t="shared" si="10"/>
        <v>9000</v>
      </c>
      <c r="B62" s="4">
        <f t="shared" si="5"/>
        <v>9499</v>
      </c>
      <c r="C62" s="10">
        <f t="shared" si="6"/>
        <v>425</v>
      </c>
      <c r="D62" s="4">
        <f t="shared" si="7"/>
        <v>328</v>
      </c>
      <c r="E62" s="11">
        <v>9000</v>
      </c>
      <c r="I62" s="4">
        <v>9000</v>
      </c>
      <c r="J62" s="4">
        <f t="shared" si="11"/>
        <v>3600057.6184379002</v>
      </c>
      <c r="K62" s="16">
        <f t="shared" si="12"/>
        <v>180.00288092189501</v>
      </c>
      <c r="L62" s="4">
        <f t="shared" si="13"/>
        <v>168</v>
      </c>
      <c r="M62" s="18">
        <f t="shared" si="8"/>
        <v>0.54878927110333842</v>
      </c>
      <c r="N62" s="16">
        <f t="shared" si="14"/>
        <v>360.00576184379003</v>
      </c>
      <c r="O62" s="4">
        <f t="shared" si="15"/>
        <v>328</v>
      </c>
      <c r="P62" s="18">
        <f t="shared" si="9"/>
        <v>1.0975785422066768</v>
      </c>
      <c r="Q62" s="11">
        <v>328</v>
      </c>
    </row>
    <row r="63" spans="1:17">
      <c r="A63" s="4">
        <f t="shared" si="10"/>
        <v>9500</v>
      </c>
      <c r="B63" s="4">
        <f t="shared" si="5"/>
        <v>9999</v>
      </c>
      <c r="C63" s="10">
        <f t="shared" si="6"/>
        <v>425</v>
      </c>
      <c r="D63" s="4">
        <f t="shared" si="7"/>
        <v>328</v>
      </c>
      <c r="E63" s="11">
        <v>9500</v>
      </c>
      <c r="I63" s="4">
        <v>9500</v>
      </c>
      <c r="J63" s="4">
        <f t="shared" si="11"/>
        <v>3800060.8194622276</v>
      </c>
      <c r="K63" s="16">
        <f t="shared" si="12"/>
        <v>190.00304097311138</v>
      </c>
      <c r="L63" s="4">
        <f t="shared" si="13"/>
        <v>188</v>
      </c>
      <c r="M63" s="18">
        <f t="shared" si="8"/>
        <v>0.5792775639424127</v>
      </c>
      <c r="N63" s="16">
        <f t="shared" si="14"/>
        <v>380.00608194622276</v>
      </c>
      <c r="O63" s="4">
        <f t="shared" si="15"/>
        <v>328</v>
      </c>
      <c r="P63" s="18">
        <f t="shared" si="9"/>
        <v>1.1585551278848254</v>
      </c>
      <c r="Q63" s="11">
        <v>328</v>
      </c>
    </row>
    <row r="64" spans="1:17">
      <c r="A64" s="4">
        <f t="shared" si="10"/>
        <v>10000</v>
      </c>
      <c r="B64" s="4">
        <f t="shared" si="5"/>
        <v>10499</v>
      </c>
      <c r="C64" s="10">
        <f t="shared" si="6"/>
        <v>425</v>
      </c>
      <c r="D64" s="4">
        <f t="shared" si="7"/>
        <v>328</v>
      </c>
      <c r="E64" s="11">
        <v>10000</v>
      </c>
      <c r="I64" s="4">
        <v>10000</v>
      </c>
      <c r="J64" s="4">
        <f t="shared" si="11"/>
        <v>4000064.0204865555</v>
      </c>
      <c r="K64" s="16">
        <f t="shared" si="12"/>
        <v>200.00320102432778</v>
      </c>
      <c r="L64" s="4">
        <f t="shared" si="13"/>
        <v>198</v>
      </c>
      <c r="M64" s="18">
        <f t="shared" si="8"/>
        <v>0.60976585678148709</v>
      </c>
      <c r="N64" s="16">
        <f t="shared" si="14"/>
        <v>400.00640204865556</v>
      </c>
      <c r="O64" s="4">
        <f t="shared" si="15"/>
        <v>328</v>
      </c>
      <c r="P64" s="18">
        <f t="shared" si="9"/>
        <v>1.2195317135629742</v>
      </c>
      <c r="Q64" s="11">
        <v>328</v>
      </c>
    </row>
    <row r="65" spans="1:17">
      <c r="A65" s="4">
        <f t="shared" si="10"/>
        <v>10500</v>
      </c>
      <c r="B65" s="4">
        <f t="shared" si="5"/>
        <v>10999</v>
      </c>
      <c r="C65" s="10">
        <f t="shared" si="6"/>
        <v>425</v>
      </c>
      <c r="D65" s="4">
        <f t="shared" si="7"/>
        <v>328</v>
      </c>
      <c r="E65" s="11">
        <v>10500</v>
      </c>
      <c r="I65" s="4">
        <v>10500</v>
      </c>
      <c r="J65" s="4">
        <f t="shared" si="11"/>
        <v>4200067.2215108834</v>
      </c>
      <c r="K65" s="16">
        <f t="shared" si="12"/>
        <v>210.00336107554418</v>
      </c>
      <c r="L65" s="4">
        <f t="shared" si="13"/>
        <v>198</v>
      </c>
      <c r="M65" s="18">
        <f t="shared" si="8"/>
        <v>0.64025414962056149</v>
      </c>
      <c r="N65" s="16">
        <f t="shared" si="14"/>
        <v>420.00672215108835</v>
      </c>
      <c r="O65" s="4">
        <f t="shared" si="15"/>
        <v>328</v>
      </c>
      <c r="P65" s="18">
        <f t="shared" si="9"/>
        <v>1.280508299241123</v>
      </c>
      <c r="Q65" s="11">
        <v>328</v>
      </c>
    </row>
    <row r="66" spans="1:17">
      <c r="A66" s="4">
        <f t="shared" si="10"/>
        <v>11000</v>
      </c>
      <c r="B66" s="4">
        <f t="shared" si="5"/>
        <v>11499</v>
      </c>
      <c r="C66" s="10">
        <f t="shared" si="6"/>
        <v>425</v>
      </c>
      <c r="D66" s="4">
        <f t="shared" si="7"/>
        <v>328</v>
      </c>
      <c r="E66" s="11">
        <v>11000</v>
      </c>
      <c r="I66" s="4">
        <v>11000</v>
      </c>
      <c r="J66" s="4">
        <f t="shared" si="11"/>
        <v>4400070.4225352108</v>
      </c>
      <c r="K66" s="16">
        <f t="shared" si="12"/>
        <v>220.00352112676055</v>
      </c>
      <c r="L66" s="4">
        <f t="shared" si="13"/>
        <v>198</v>
      </c>
      <c r="M66" s="18">
        <f t="shared" si="8"/>
        <v>0.67074244245963577</v>
      </c>
      <c r="N66" s="16">
        <f t="shared" si="14"/>
        <v>440.00704225352109</v>
      </c>
      <c r="O66" s="4">
        <f t="shared" si="15"/>
        <v>328</v>
      </c>
      <c r="P66" s="18">
        <f t="shared" si="9"/>
        <v>1.3414848849192715</v>
      </c>
      <c r="Q66" s="11">
        <v>328</v>
      </c>
    </row>
    <row r="67" spans="1:17">
      <c r="A67" s="4">
        <f t="shared" si="10"/>
        <v>11500</v>
      </c>
      <c r="B67" s="4">
        <f t="shared" si="5"/>
        <v>11999</v>
      </c>
      <c r="C67" s="10">
        <f t="shared" si="6"/>
        <v>425</v>
      </c>
      <c r="D67" s="4">
        <f t="shared" si="7"/>
        <v>328</v>
      </c>
      <c r="E67" s="11">
        <v>11500</v>
      </c>
      <c r="I67" s="4">
        <v>11500</v>
      </c>
      <c r="J67" s="4">
        <f t="shared" si="11"/>
        <v>4600073.6235595392</v>
      </c>
      <c r="K67" s="16">
        <f t="shared" si="12"/>
        <v>230.00368117797697</v>
      </c>
      <c r="L67" s="4">
        <f t="shared" si="13"/>
        <v>198</v>
      </c>
      <c r="M67" s="18">
        <f t="shared" si="8"/>
        <v>0.70123073529871027</v>
      </c>
      <c r="N67" s="16">
        <f t="shared" si="14"/>
        <v>460.00736235595394</v>
      </c>
      <c r="O67" s="4">
        <f t="shared" si="15"/>
        <v>328</v>
      </c>
      <c r="P67" s="18">
        <f t="shared" si="9"/>
        <v>1.4024614705974205</v>
      </c>
      <c r="Q67" s="11">
        <v>328</v>
      </c>
    </row>
    <row r="68" spans="1:17">
      <c r="A68" s="4">
        <f t="shared" si="10"/>
        <v>12000</v>
      </c>
      <c r="B68" s="4">
        <f t="shared" si="5"/>
        <v>12499</v>
      </c>
      <c r="C68" s="10">
        <f t="shared" si="6"/>
        <v>425</v>
      </c>
      <c r="D68" s="4">
        <f t="shared" si="7"/>
        <v>328</v>
      </c>
      <c r="E68" s="11">
        <v>12000</v>
      </c>
      <c r="I68" s="4">
        <v>12000</v>
      </c>
      <c r="J68" s="4">
        <f t="shared" si="11"/>
        <v>4800076.8245838666</v>
      </c>
      <c r="K68" s="16">
        <f t="shared" si="12"/>
        <v>240.00384122919334</v>
      </c>
      <c r="L68" s="4">
        <f t="shared" si="13"/>
        <v>198</v>
      </c>
      <c r="M68" s="18">
        <f t="shared" si="8"/>
        <v>0.73171902813778456</v>
      </c>
      <c r="N68" s="16">
        <f t="shared" si="14"/>
        <v>480.00768245838668</v>
      </c>
      <c r="O68" s="4">
        <f t="shared" si="15"/>
        <v>328</v>
      </c>
      <c r="P68" s="18">
        <f t="shared" si="9"/>
        <v>1.4634380562755691</v>
      </c>
      <c r="Q68" s="11">
        <v>328</v>
      </c>
    </row>
    <row r="69" spans="1:17">
      <c r="A69" s="4">
        <f t="shared" si="10"/>
        <v>12500</v>
      </c>
      <c r="B69" s="4">
        <f t="shared" si="5"/>
        <v>12999</v>
      </c>
      <c r="C69" s="10">
        <f t="shared" si="6"/>
        <v>425</v>
      </c>
      <c r="D69" s="4">
        <f t="shared" si="7"/>
        <v>328</v>
      </c>
      <c r="E69" s="11">
        <v>12500</v>
      </c>
      <c r="I69" s="4">
        <v>12500</v>
      </c>
      <c r="J69" s="4">
        <f t="shared" ref="J69:J100" si="16">I69*$J$3</f>
        <v>5000080.0256081941</v>
      </c>
      <c r="K69" s="16">
        <f t="shared" ref="K69:K100" si="17">J69/$L$3</f>
        <v>250.00400128040971</v>
      </c>
      <c r="L69" s="4">
        <f t="shared" ref="L69:L100" si="18">_xlfn.IFNA(VLOOKUP(K69,S:S,1,1),1)</f>
        <v>198</v>
      </c>
      <c r="M69" s="18">
        <f t="shared" si="8"/>
        <v>0.76220732097685884</v>
      </c>
      <c r="N69" s="16">
        <f t="shared" ref="N69:N100" si="19">J69/$O$3</f>
        <v>500.00800256081942</v>
      </c>
      <c r="O69" s="4">
        <f t="shared" ref="O69:O100" si="20">_xlfn.IFNA(VLOOKUP(N69,S:S,1,1),1)</f>
        <v>328</v>
      </c>
      <c r="P69" s="18">
        <f t="shared" si="9"/>
        <v>1.5244146419537177</v>
      </c>
      <c r="Q69" s="11">
        <v>328</v>
      </c>
    </row>
    <row r="70" spans="1:17">
      <c r="A70" s="4">
        <f t="shared" si="10"/>
        <v>13000</v>
      </c>
      <c r="B70" s="4">
        <f t="shared" ref="B70:B106" si="21">A71-1</f>
        <v>13499</v>
      </c>
      <c r="C70" s="10">
        <f t="shared" ref="C70:C107" si="22">VLOOKUP(D70,S:T,2,0)</f>
        <v>425</v>
      </c>
      <c r="D70" s="4">
        <f t="shared" ref="D70:D107" si="23">VLOOKUP(E70,I:Q,9,1)</f>
        <v>328</v>
      </c>
      <c r="E70" s="11">
        <v>13000</v>
      </c>
      <c r="I70" s="4">
        <v>13000</v>
      </c>
      <c r="J70" s="4">
        <f t="shared" si="16"/>
        <v>5200083.2266325224</v>
      </c>
      <c r="K70" s="16">
        <f t="shared" si="17"/>
        <v>260.00416133162611</v>
      </c>
      <c r="L70" s="4">
        <f t="shared" si="18"/>
        <v>198</v>
      </c>
      <c r="M70" s="18">
        <f t="shared" ref="M70:M133" si="24">(K70/Q70)</f>
        <v>0.79269561381593323</v>
      </c>
      <c r="N70" s="16">
        <f t="shared" si="19"/>
        <v>520.00832266325222</v>
      </c>
      <c r="O70" s="4">
        <f t="shared" si="20"/>
        <v>328</v>
      </c>
      <c r="P70" s="18">
        <f t="shared" ref="P70:P133" si="25">(N70/Q70)</f>
        <v>1.5853912276318665</v>
      </c>
      <c r="Q70" s="11">
        <v>328</v>
      </c>
    </row>
    <row r="71" spans="1:17">
      <c r="A71" s="4">
        <f t="shared" ref="A71:A107" si="26">E71</f>
        <v>13500</v>
      </c>
      <c r="B71" s="4">
        <f t="shared" si="21"/>
        <v>13999</v>
      </c>
      <c r="C71" s="10">
        <f t="shared" si="22"/>
        <v>425</v>
      </c>
      <c r="D71" s="4">
        <f t="shared" si="23"/>
        <v>328</v>
      </c>
      <c r="E71" s="11">
        <v>13500</v>
      </c>
      <c r="I71" s="4">
        <v>13500</v>
      </c>
      <c r="J71" s="4">
        <f t="shared" si="16"/>
        <v>5400086.4276568498</v>
      </c>
      <c r="K71" s="16">
        <f t="shared" si="17"/>
        <v>270.00432138284248</v>
      </c>
      <c r="L71" s="4">
        <f t="shared" si="18"/>
        <v>198</v>
      </c>
      <c r="M71" s="18">
        <f t="shared" si="24"/>
        <v>0.82318390665500751</v>
      </c>
      <c r="N71" s="16">
        <f t="shared" si="19"/>
        <v>540.00864276568495</v>
      </c>
      <c r="O71" s="4">
        <f t="shared" si="20"/>
        <v>328</v>
      </c>
      <c r="P71" s="18">
        <f t="shared" si="25"/>
        <v>1.646367813310015</v>
      </c>
      <c r="Q71" s="11">
        <v>328</v>
      </c>
    </row>
    <row r="72" spans="1:17">
      <c r="A72" s="4">
        <f t="shared" si="26"/>
        <v>14000</v>
      </c>
      <c r="B72" s="4">
        <f t="shared" si="21"/>
        <v>14499</v>
      </c>
      <c r="C72" s="10">
        <f t="shared" si="22"/>
        <v>425</v>
      </c>
      <c r="D72" s="4">
        <f t="shared" si="23"/>
        <v>328</v>
      </c>
      <c r="E72" s="11">
        <v>14000</v>
      </c>
      <c r="I72" s="4">
        <v>14000</v>
      </c>
      <c r="J72" s="4">
        <f t="shared" si="16"/>
        <v>5600089.6286811782</v>
      </c>
      <c r="K72" s="16">
        <f t="shared" si="17"/>
        <v>280.0044814340589</v>
      </c>
      <c r="L72" s="4">
        <f t="shared" si="18"/>
        <v>198</v>
      </c>
      <c r="M72" s="18">
        <f t="shared" si="24"/>
        <v>0.85367219949408202</v>
      </c>
      <c r="N72" s="16">
        <f t="shared" si="19"/>
        <v>560.00896286811781</v>
      </c>
      <c r="O72" s="4">
        <f t="shared" si="20"/>
        <v>328</v>
      </c>
      <c r="P72" s="18">
        <f t="shared" si="25"/>
        <v>1.707344398988164</v>
      </c>
      <c r="Q72" s="11">
        <v>328</v>
      </c>
    </row>
    <row r="73" spans="1:17">
      <c r="A73" s="4">
        <f t="shared" si="26"/>
        <v>14500</v>
      </c>
      <c r="B73" s="4">
        <f t="shared" si="21"/>
        <v>14999</v>
      </c>
      <c r="C73" s="10">
        <f t="shared" si="22"/>
        <v>425</v>
      </c>
      <c r="D73" s="4">
        <f t="shared" si="23"/>
        <v>328</v>
      </c>
      <c r="E73" s="11">
        <v>14500</v>
      </c>
      <c r="I73" s="4">
        <v>14500</v>
      </c>
      <c r="J73" s="4">
        <f t="shared" si="16"/>
        <v>5800092.8297055056</v>
      </c>
      <c r="K73" s="16">
        <f t="shared" si="17"/>
        <v>290.00464148527527</v>
      </c>
      <c r="L73" s="4">
        <f t="shared" si="18"/>
        <v>198</v>
      </c>
      <c r="M73" s="18">
        <f t="shared" si="24"/>
        <v>0.8841604923331563</v>
      </c>
      <c r="N73" s="16">
        <f t="shared" si="19"/>
        <v>580.00928297055054</v>
      </c>
      <c r="O73" s="4">
        <f t="shared" si="20"/>
        <v>328</v>
      </c>
      <c r="P73" s="18">
        <f t="shared" si="25"/>
        <v>1.7683209846663126</v>
      </c>
      <c r="Q73" s="11">
        <v>328</v>
      </c>
    </row>
    <row r="74" spans="1:17">
      <c r="A74" s="4">
        <f t="shared" si="26"/>
        <v>15000</v>
      </c>
      <c r="B74" s="4">
        <f t="shared" si="21"/>
        <v>15499</v>
      </c>
      <c r="C74" s="10">
        <f t="shared" si="22"/>
        <v>425</v>
      </c>
      <c r="D74" s="4">
        <f t="shared" si="23"/>
        <v>328</v>
      </c>
      <c r="E74" s="11">
        <v>15000</v>
      </c>
      <c r="I74" s="4">
        <v>15000</v>
      </c>
      <c r="J74" s="4">
        <f t="shared" si="16"/>
        <v>6000096.0307298331</v>
      </c>
      <c r="K74" s="16">
        <f t="shared" si="17"/>
        <v>300.00480153649164</v>
      </c>
      <c r="L74" s="4">
        <f t="shared" si="18"/>
        <v>198</v>
      </c>
      <c r="M74" s="18">
        <f t="shared" si="24"/>
        <v>0.91464878517223058</v>
      </c>
      <c r="N74" s="16">
        <f t="shared" si="19"/>
        <v>600.00960307298328</v>
      </c>
      <c r="O74" s="4">
        <f t="shared" si="20"/>
        <v>328</v>
      </c>
      <c r="P74" s="18">
        <f t="shared" si="25"/>
        <v>1.8292975703444612</v>
      </c>
      <c r="Q74" s="11">
        <v>328</v>
      </c>
    </row>
    <row r="75" spans="1:17">
      <c r="A75" s="4">
        <f t="shared" si="26"/>
        <v>15500</v>
      </c>
      <c r="B75" s="4">
        <f t="shared" si="21"/>
        <v>15999</v>
      </c>
      <c r="C75" s="10">
        <f t="shared" si="22"/>
        <v>425</v>
      </c>
      <c r="D75" s="4">
        <f t="shared" si="23"/>
        <v>328</v>
      </c>
      <c r="E75" s="11">
        <v>15500</v>
      </c>
      <c r="I75" s="4">
        <v>15500</v>
      </c>
      <c r="J75" s="4">
        <f t="shared" si="16"/>
        <v>6200099.2317541614</v>
      </c>
      <c r="K75" s="16">
        <f t="shared" si="17"/>
        <v>310.00496158770807</v>
      </c>
      <c r="L75" s="4">
        <f t="shared" si="18"/>
        <v>198</v>
      </c>
      <c r="M75" s="18">
        <f t="shared" si="24"/>
        <v>0.94513707801130509</v>
      </c>
      <c r="N75" s="16">
        <f t="shared" si="19"/>
        <v>620.00992317541613</v>
      </c>
      <c r="O75" s="4">
        <f t="shared" si="20"/>
        <v>328</v>
      </c>
      <c r="P75" s="18">
        <f t="shared" si="25"/>
        <v>1.8902741560226102</v>
      </c>
      <c r="Q75" s="11">
        <v>328</v>
      </c>
    </row>
    <row r="76" spans="1:17">
      <c r="A76" s="4">
        <f t="shared" si="26"/>
        <v>16000</v>
      </c>
      <c r="B76" s="4">
        <f t="shared" si="21"/>
        <v>16499</v>
      </c>
      <c r="C76" s="10">
        <f t="shared" si="22"/>
        <v>425</v>
      </c>
      <c r="D76" s="4">
        <f t="shared" si="23"/>
        <v>328</v>
      </c>
      <c r="E76" s="11">
        <v>16000</v>
      </c>
      <c r="I76" s="4">
        <v>16000</v>
      </c>
      <c r="J76" s="4">
        <f t="shared" si="16"/>
        <v>6400102.4327784888</v>
      </c>
      <c r="K76" s="16">
        <f t="shared" si="17"/>
        <v>320.00512163892444</v>
      </c>
      <c r="L76" s="4">
        <f t="shared" si="18"/>
        <v>198</v>
      </c>
      <c r="M76" s="18">
        <f t="shared" si="24"/>
        <v>0.97562537085037937</v>
      </c>
      <c r="N76" s="16">
        <f t="shared" si="19"/>
        <v>640.01024327784887</v>
      </c>
      <c r="O76" s="4">
        <f t="shared" si="20"/>
        <v>328</v>
      </c>
      <c r="P76" s="18">
        <f t="shared" si="25"/>
        <v>1.9512507417007587</v>
      </c>
      <c r="Q76" s="11">
        <v>328</v>
      </c>
    </row>
    <row r="77" spans="1:17">
      <c r="A77" s="4">
        <f t="shared" si="26"/>
        <v>16500</v>
      </c>
      <c r="B77" s="4">
        <f t="shared" si="21"/>
        <v>16999</v>
      </c>
      <c r="C77" s="10">
        <f t="shared" si="22"/>
        <v>426</v>
      </c>
      <c r="D77" s="4">
        <f t="shared" si="23"/>
        <v>648</v>
      </c>
      <c r="E77" s="11">
        <v>16500</v>
      </c>
      <c r="I77" s="4">
        <v>16500</v>
      </c>
      <c r="J77" s="4">
        <f t="shared" si="16"/>
        <v>6600105.6338028163</v>
      </c>
      <c r="K77" s="16">
        <f t="shared" si="17"/>
        <v>330.00528169014081</v>
      </c>
      <c r="L77" s="4">
        <f t="shared" si="18"/>
        <v>328</v>
      </c>
      <c r="M77" s="18">
        <f t="shared" si="24"/>
        <v>0.50926741001564935</v>
      </c>
      <c r="N77" s="16">
        <f t="shared" si="19"/>
        <v>660.01056338028161</v>
      </c>
      <c r="O77" s="4">
        <f t="shared" si="20"/>
        <v>648</v>
      </c>
      <c r="P77" s="18">
        <f t="shared" si="25"/>
        <v>1.0185348200312987</v>
      </c>
      <c r="Q77" s="11">
        <v>648</v>
      </c>
    </row>
    <row r="78" spans="1:17">
      <c r="A78" s="4">
        <f t="shared" si="26"/>
        <v>17000</v>
      </c>
      <c r="B78" s="4">
        <f t="shared" si="21"/>
        <v>17499</v>
      </c>
      <c r="C78" s="10">
        <f t="shared" si="22"/>
        <v>426</v>
      </c>
      <c r="D78" s="4">
        <f t="shared" si="23"/>
        <v>648</v>
      </c>
      <c r="E78" s="11">
        <v>17000</v>
      </c>
      <c r="I78" s="4">
        <v>17000</v>
      </c>
      <c r="J78" s="4">
        <f t="shared" si="16"/>
        <v>6800108.8348271446</v>
      </c>
      <c r="K78" s="16">
        <f t="shared" si="17"/>
        <v>340.00544174135723</v>
      </c>
      <c r="L78" s="4">
        <f t="shared" si="18"/>
        <v>328</v>
      </c>
      <c r="M78" s="18">
        <f t="shared" si="24"/>
        <v>0.52469975577369943</v>
      </c>
      <c r="N78" s="16">
        <f t="shared" si="19"/>
        <v>680.01088348271446</v>
      </c>
      <c r="O78" s="4">
        <f t="shared" si="20"/>
        <v>648</v>
      </c>
      <c r="P78" s="18">
        <f t="shared" si="25"/>
        <v>1.0493995115473989</v>
      </c>
      <c r="Q78" s="11">
        <v>648</v>
      </c>
    </row>
    <row r="79" spans="1:17">
      <c r="A79" s="4">
        <f t="shared" si="26"/>
        <v>17500</v>
      </c>
      <c r="B79" s="4">
        <f t="shared" si="21"/>
        <v>17999</v>
      </c>
      <c r="C79" s="10">
        <f t="shared" si="22"/>
        <v>426</v>
      </c>
      <c r="D79" s="4">
        <f t="shared" si="23"/>
        <v>648</v>
      </c>
      <c r="E79" s="11">
        <v>17500</v>
      </c>
      <c r="I79" s="4">
        <v>17500</v>
      </c>
      <c r="J79" s="4">
        <f t="shared" si="16"/>
        <v>7000112.0358514721</v>
      </c>
      <c r="K79" s="16">
        <f t="shared" si="17"/>
        <v>350.0056017925736</v>
      </c>
      <c r="L79" s="4">
        <f t="shared" si="18"/>
        <v>328</v>
      </c>
      <c r="M79" s="18">
        <f t="shared" si="24"/>
        <v>0.5401321015317494</v>
      </c>
      <c r="N79" s="16">
        <f t="shared" si="19"/>
        <v>700.0112035851472</v>
      </c>
      <c r="O79" s="4">
        <f t="shared" si="20"/>
        <v>648</v>
      </c>
      <c r="P79" s="18">
        <f t="shared" si="25"/>
        <v>1.0802642030634988</v>
      </c>
      <c r="Q79" s="11">
        <v>648</v>
      </c>
    </row>
    <row r="80" spans="1:17">
      <c r="A80" s="4">
        <f t="shared" si="26"/>
        <v>18000</v>
      </c>
      <c r="B80" s="4">
        <f t="shared" si="21"/>
        <v>18499</v>
      </c>
      <c r="C80" s="10">
        <f t="shared" si="22"/>
        <v>426</v>
      </c>
      <c r="D80" s="4">
        <f t="shared" si="23"/>
        <v>648</v>
      </c>
      <c r="E80" s="11">
        <v>18000</v>
      </c>
      <c r="I80" s="4">
        <v>18000</v>
      </c>
      <c r="J80" s="4">
        <f t="shared" si="16"/>
        <v>7200115.2368758004</v>
      </c>
      <c r="K80" s="16">
        <f t="shared" si="17"/>
        <v>360.00576184379003</v>
      </c>
      <c r="L80" s="4">
        <f t="shared" si="18"/>
        <v>328</v>
      </c>
      <c r="M80" s="18">
        <f t="shared" si="24"/>
        <v>0.55556444728979937</v>
      </c>
      <c r="N80" s="16">
        <f t="shared" si="19"/>
        <v>720.01152368758005</v>
      </c>
      <c r="O80" s="4">
        <f t="shared" si="20"/>
        <v>648</v>
      </c>
      <c r="P80" s="18">
        <f t="shared" si="25"/>
        <v>1.1111288945795987</v>
      </c>
      <c r="Q80" s="11">
        <v>648</v>
      </c>
    </row>
    <row r="81" spans="1:17">
      <c r="A81" s="4">
        <f t="shared" si="26"/>
        <v>18500</v>
      </c>
      <c r="B81" s="4">
        <f t="shared" si="21"/>
        <v>18999</v>
      </c>
      <c r="C81" s="10">
        <f t="shared" si="22"/>
        <v>426</v>
      </c>
      <c r="D81" s="4">
        <f t="shared" si="23"/>
        <v>648</v>
      </c>
      <c r="E81" s="11">
        <v>18500</v>
      </c>
      <c r="I81" s="4">
        <v>18500</v>
      </c>
      <c r="J81" s="4">
        <f t="shared" si="16"/>
        <v>7400118.4379001278</v>
      </c>
      <c r="K81" s="16">
        <f t="shared" si="17"/>
        <v>370.0059218950064</v>
      </c>
      <c r="L81" s="4">
        <f t="shared" si="18"/>
        <v>328</v>
      </c>
      <c r="M81" s="18">
        <f t="shared" si="24"/>
        <v>0.57099679304784934</v>
      </c>
      <c r="N81" s="16">
        <f t="shared" si="19"/>
        <v>740.01184379001279</v>
      </c>
      <c r="O81" s="4">
        <f t="shared" si="20"/>
        <v>648</v>
      </c>
      <c r="P81" s="18">
        <f t="shared" si="25"/>
        <v>1.1419935860956987</v>
      </c>
      <c r="Q81" s="11">
        <v>648</v>
      </c>
    </row>
    <row r="82" spans="1:17">
      <c r="A82" s="4">
        <f t="shared" si="26"/>
        <v>19000</v>
      </c>
      <c r="B82" s="4">
        <f t="shared" si="21"/>
        <v>19499</v>
      </c>
      <c r="C82" s="10">
        <f t="shared" si="22"/>
        <v>426</v>
      </c>
      <c r="D82" s="4">
        <f t="shared" si="23"/>
        <v>648</v>
      </c>
      <c r="E82" s="11">
        <v>19000</v>
      </c>
      <c r="I82" s="4">
        <v>19000</v>
      </c>
      <c r="J82" s="4">
        <f t="shared" si="16"/>
        <v>7600121.6389244553</v>
      </c>
      <c r="K82" s="16">
        <f t="shared" si="17"/>
        <v>380.00608194622276</v>
      </c>
      <c r="L82" s="4">
        <f t="shared" si="18"/>
        <v>328</v>
      </c>
      <c r="M82" s="18">
        <f t="shared" si="24"/>
        <v>0.58642913880589931</v>
      </c>
      <c r="N82" s="16">
        <f t="shared" si="19"/>
        <v>760.01216389244553</v>
      </c>
      <c r="O82" s="4">
        <f t="shared" si="20"/>
        <v>648</v>
      </c>
      <c r="P82" s="18">
        <f t="shared" si="25"/>
        <v>1.1728582776117986</v>
      </c>
      <c r="Q82" s="11">
        <v>648</v>
      </c>
    </row>
    <row r="83" spans="1:17">
      <c r="A83" s="4">
        <f t="shared" si="26"/>
        <v>19500</v>
      </c>
      <c r="B83" s="4">
        <f t="shared" si="21"/>
        <v>19999</v>
      </c>
      <c r="C83" s="10">
        <f t="shared" si="22"/>
        <v>426</v>
      </c>
      <c r="D83" s="4">
        <f t="shared" si="23"/>
        <v>648</v>
      </c>
      <c r="E83" s="11">
        <v>19500</v>
      </c>
      <c r="I83" s="4">
        <v>19500</v>
      </c>
      <c r="J83" s="4">
        <f t="shared" si="16"/>
        <v>7800124.8399487836</v>
      </c>
      <c r="K83" s="16">
        <f t="shared" si="17"/>
        <v>390.00624199743919</v>
      </c>
      <c r="L83" s="4">
        <f t="shared" si="18"/>
        <v>328</v>
      </c>
      <c r="M83" s="18">
        <f t="shared" si="24"/>
        <v>0.60186148456394939</v>
      </c>
      <c r="N83" s="16">
        <f t="shared" si="19"/>
        <v>780.01248399487838</v>
      </c>
      <c r="O83" s="4">
        <f t="shared" si="20"/>
        <v>648</v>
      </c>
      <c r="P83" s="18">
        <f t="shared" si="25"/>
        <v>1.2037229691278988</v>
      </c>
      <c r="Q83" s="11">
        <v>648</v>
      </c>
    </row>
    <row r="84" spans="1:17">
      <c r="A84" s="4">
        <f t="shared" si="26"/>
        <v>20000</v>
      </c>
      <c r="B84" s="4">
        <f t="shared" si="21"/>
        <v>20499</v>
      </c>
      <c r="C84" s="10">
        <f t="shared" si="22"/>
        <v>426</v>
      </c>
      <c r="D84" s="4">
        <f t="shared" si="23"/>
        <v>648</v>
      </c>
      <c r="E84" s="11">
        <v>20000</v>
      </c>
      <c r="I84" s="4">
        <v>20000</v>
      </c>
      <c r="J84" s="4">
        <f t="shared" si="16"/>
        <v>8000128.0409731111</v>
      </c>
      <c r="K84" s="16">
        <f t="shared" si="17"/>
        <v>400.00640204865556</v>
      </c>
      <c r="L84" s="4">
        <f t="shared" si="18"/>
        <v>328</v>
      </c>
      <c r="M84" s="18">
        <f t="shared" si="24"/>
        <v>0.61729383032199936</v>
      </c>
      <c r="N84" s="16">
        <f t="shared" si="19"/>
        <v>800.01280409731112</v>
      </c>
      <c r="O84" s="4">
        <f t="shared" si="20"/>
        <v>648</v>
      </c>
      <c r="P84" s="18">
        <f t="shared" si="25"/>
        <v>1.2345876606439987</v>
      </c>
      <c r="Q84" s="11">
        <v>648</v>
      </c>
    </row>
    <row r="85" spans="1:17">
      <c r="A85" s="4">
        <f t="shared" si="26"/>
        <v>20500</v>
      </c>
      <c r="B85" s="4">
        <f t="shared" si="21"/>
        <v>20999</v>
      </c>
      <c r="C85" s="10">
        <f t="shared" si="22"/>
        <v>426</v>
      </c>
      <c r="D85" s="4">
        <f t="shared" si="23"/>
        <v>648</v>
      </c>
      <c r="E85" s="11">
        <v>20500</v>
      </c>
      <c r="I85" s="4">
        <v>20500</v>
      </c>
      <c r="J85" s="4">
        <f t="shared" si="16"/>
        <v>8200131.2419974394</v>
      </c>
      <c r="K85" s="16">
        <f t="shared" si="17"/>
        <v>410.00656209987199</v>
      </c>
      <c r="L85" s="4">
        <f t="shared" si="18"/>
        <v>328</v>
      </c>
      <c r="M85" s="18">
        <f t="shared" si="24"/>
        <v>0.63272617608004933</v>
      </c>
      <c r="N85" s="16">
        <f t="shared" si="19"/>
        <v>820.01312419974397</v>
      </c>
      <c r="O85" s="4">
        <f t="shared" si="20"/>
        <v>648</v>
      </c>
      <c r="P85" s="18">
        <f t="shared" si="25"/>
        <v>1.2654523521600987</v>
      </c>
      <c r="Q85" s="11">
        <v>648</v>
      </c>
    </row>
    <row r="86" spans="1:17">
      <c r="A86" s="4">
        <f t="shared" si="26"/>
        <v>21000</v>
      </c>
      <c r="B86" s="4">
        <f t="shared" si="21"/>
        <v>21499</v>
      </c>
      <c r="C86" s="10">
        <f t="shared" si="22"/>
        <v>426</v>
      </c>
      <c r="D86" s="4">
        <f t="shared" si="23"/>
        <v>648</v>
      </c>
      <c r="E86" s="11">
        <v>21000</v>
      </c>
      <c r="I86" s="4">
        <v>21000</v>
      </c>
      <c r="J86" s="4">
        <f t="shared" si="16"/>
        <v>8400134.4430217668</v>
      </c>
      <c r="K86" s="16">
        <f t="shared" si="17"/>
        <v>420.00672215108835</v>
      </c>
      <c r="L86" s="4">
        <f t="shared" si="18"/>
        <v>328</v>
      </c>
      <c r="M86" s="18">
        <f t="shared" si="24"/>
        <v>0.6481585218380993</v>
      </c>
      <c r="N86" s="16">
        <f t="shared" si="19"/>
        <v>840.01344430217671</v>
      </c>
      <c r="O86" s="4">
        <f t="shared" si="20"/>
        <v>648</v>
      </c>
      <c r="P86" s="18">
        <f t="shared" si="25"/>
        <v>1.2963170436761986</v>
      </c>
      <c r="Q86" s="11">
        <v>648</v>
      </c>
    </row>
    <row r="87" spans="1:17">
      <c r="A87" s="4">
        <f t="shared" si="26"/>
        <v>21500</v>
      </c>
      <c r="B87" s="4">
        <f t="shared" si="21"/>
        <v>21999</v>
      </c>
      <c r="C87" s="10">
        <f t="shared" si="22"/>
        <v>426</v>
      </c>
      <c r="D87" s="4">
        <f t="shared" si="23"/>
        <v>648</v>
      </c>
      <c r="E87" s="11">
        <v>21500</v>
      </c>
      <c r="I87" s="4">
        <v>21500</v>
      </c>
      <c r="J87" s="4">
        <f t="shared" si="16"/>
        <v>8600137.6440460943</v>
      </c>
      <c r="K87" s="16">
        <f t="shared" si="17"/>
        <v>430.00688220230472</v>
      </c>
      <c r="L87" s="4">
        <f t="shared" si="18"/>
        <v>328</v>
      </c>
      <c r="M87" s="18">
        <f t="shared" si="24"/>
        <v>0.66359086759614927</v>
      </c>
      <c r="N87" s="16">
        <f t="shared" si="19"/>
        <v>860.01376440460945</v>
      </c>
      <c r="O87" s="4">
        <f t="shared" si="20"/>
        <v>648</v>
      </c>
      <c r="P87" s="18">
        <f t="shared" si="25"/>
        <v>1.3271817351922985</v>
      </c>
      <c r="Q87" s="11">
        <v>648</v>
      </c>
    </row>
    <row r="88" spans="1:17">
      <c r="A88" s="4">
        <f t="shared" si="26"/>
        <v>22000</v>
      </c>
      <c r="B88" s="4">
        <f t="shared" si="21"/>
        <v>22499</v>
      </c>
      <c r="C88" s="10">
        <f t="shared" si="22"/>
        <v>426</v>
      </c>
      <c r="D88" s="4">
        <f t="shared" si="23"/>
        <v>648</v>
      </c>
      <c r="E88" s="11">
        <v>22000</v>
      </c>
      <c r="I88" s="4">
        <v>22000</v>
      </c>
      <c r="J88" s="4">
        <f t="shared" si="16"/>
        <v>8800140.8450704217</v>
      </c>
      <c r="K88" s="16">
        <f t="shared" si="17"/>
        <v>440.00704225352109</v>
      </c>
      <c r="L88" s="4">
        <f t="shared" si="18"/>
        <v>328</v>
      </c>
      <c r="M88" s="18">
        <f t="shared" si="24"/>
        <v>0.67902321335419924</v>
      </c>
      <c r="N88" s="16">
        <f t="shared" si="19"/>
        <v>880.01408450704218</v>
      </c>
      <c r="O88" s="4">
        <f t="shared" si="20"/>
        <v>648</v>
      </c>
      <c r="P88" s="18">
        <f t="shared" si="25"/>
        <v>1.3580464267083985</v>
      </c>
      <c r="Q88" s="11">
        <v>648</v>
      </c>
    </row>
    <row r="89" spans="1:17">
      <c r="A89" s="4">
        <f t="shared" si="26"/>
        <v>22500</v>
      </c>
      <c r="B89" s="4">
        <f t="shared" si="21"/>
        <v>22999</v>
      </c>
      <c r="C89" s="10">
        <f t="shared" si="22"/>
        <v>426</v>
      </c>
      <c r="D89" s="4">
        <f t="shared" si="23"/>
        <v>648</v>
      </c>
      <c r="E89" s="11">
        <v>22500</v>
      </c>
      <c r="I89" s="4">
        <v>22500</v>
      </c>
      <c r="J89" s="4">
        <f t="shared" si="16"/>
        <v>9000144.046094751</v>
      </c>
      <c r="K89" s="16">
        <f t="shared" si="17"/>
        <v>450.00720230473758</v>
      </c>
      <c r="L89" s="4">
        <f t="shared" si="18"/>
        <v>328</v>
      </c>
      <c r="M89" s="18">
        <f t="shared" si="24"/>
        <v>0.69445555911224932</v>
      </c>
      <c r="N89" s="16">
        <f t="shared" si="19"/>
        <v>900.01440460947515</v>
      </c>
      <c r="O89" s="4">
        <f t="shared" si="20"/>
        <v>648</v>
      </c>
      <c r="P89" s="18">
        <f t="shared" si="25"/>
        <v>1.3889111182244986</v>
      </c>
      <c r="Q89" s="11">
        <v>648</v>
      </c>
    </row>
    <row r="90" spans="1:17">
      <c r="A90" s="4">
        <f t="shared" si="26"/>
        <v>23000</v>
      </c>
      <c r="B90" s="4">
        <f t="shared" si="21"/>
        <v>23499</v>
      </c>
      <c r="C90" s="10">
        <f t="shared" si="22"/>
        <v>426</v>
      </c>
      <c r="D90" s="4">
        <f t="shared" si="23"/>
        <v>648</v>
      </c>
      <c r="E90" s="11">
        <v>23000</v>
      </c>
      <c r="I90" s="4">
        <v>23000</v>
      </c>
      <c r="J90" s="4">
        <f t="shared" si="16"/>
        <v>9200147.2471190784</v>
      </c>
      <c r="K90" s="16">
        <f t="shared" si="17"/>
        <v>460.00736235595394</v>
      </c>
      <c r="L90" s="4">
        <f t="shared" si="18"/>
        <v>328</v>
      </c>
      <c r="M90" s="18">
        <f t="shared" si="24"/>
        <v>0.70988790487029929</v>
      </c>
      <c r="N90" s="16">
        <f t="shared" si="19"/>
        <v>920.01472471190789</v>
      </c>
      <c r="O90" s="4">
        <f t="shared" si="20"/>
        <v>648</v>
      </c>
      <c r="P90" s="18">
        <f t="shared" si="25"/>
        <v>1.4197758097405986</v>
      </c>
      <c r="Q90" s="11">
        <v>648</v>
      </c>
    </row>
    <row r="91" spans="1:17">
      <c r="A91" s="4">
        <f t="shared" si="26"/>
        <v>23500</v>
      </c>
      <c r="B91" s="4">
        <f t="shared" si="21"/>
        <v>23999</v>
      </c>
      <c r="C91" s="10">
        <f t="shared" si="22"/>
        <v>426</v>
      </c>
      <c r="D91" s="4">
        <f t="shared" si="23"/>
        <v>648</v>
      </c>
      <c r="E91" s="11">
        <v>23500</v>
      </c>
      <c r="I91" s="4">
        <v>23500</v>
      </c>
      <c r="J91" s="4">
        <f t="shared" si="16"/>
        <v>9400150.4481434058</v>
      </c>
      <c r="K91" s="16">
        <f t="shared" si="17"/>
        <v>470.00752240717031</v>
      </c>
      <c r="L91" s="4">
        <f t="shared" si="18"/>
        <v>328</v>
      </c>
      <c r="M91" s="18">
        <f t="shared" si="24"/>
        <v>0.72532025062834926</v>
      </c>
      <c r="N91" s="16">
        <f t="shared" si="19"/>
        <v>940.01504481434063</v>
      </c>
      <c r="O91" s="4">
        <f t="shared" si="20"/>
        <v>648</v>
      </c>
      <c r="P91" s="18">
        <f t="shared" si="25"/>
        <v>1.4506405012566985</v>
      </c>
      <c r="Q91" s="11">
        <v>648</v>
      </c>
    </row>
    <row r="92" spans="1:17">
      <c r="A92" s="4">
        <f t="shared" si="26"/>
        <v>24000</v>
      </c>
      <c r="B92" s="4">
        <f t="shared" si="21"/>
        <v>24499</v>
      </c>
      <c r="C92" s="10">
        <f t="shared" si="22"/>
        <v>426</v>
      </c>
      <c r="D92" s="4">
        <f t="shared" si="23"/>
        <v>648</v>
      </c>
      <c r="E92" s="11">
        <v>24000</v>
      </c>
      <c r="I92" s="4">
        <v>24000</v>
      </c>
      <c r="J92" s="4">
        <f t="shared" si="16"/>
        <v>9600153.6491677333</v>
      </c>
      <c r="K92" s="16">
        <f t="shared" si="17"/>
        <v>480.00768245838668</v>
      </c>
      <c r="L92" s="4">
        <f t="shared" si="18"/>
        <v>328</v>
      </c>
      <c r="M92" s="18">
        <f t="shared" si="24"/>
        <v>0.74075259638639923</v>
      </c>
      <c r="N92" s="16">
        <f t="shared" si="19"/>
        <v>960.01536491677336</v>
      </c>
      <c r="O92" s="4">
        <f t="shared" si="20"/>
        <v>648</v>
      </c>
      <c r="P92" s="18">
        <f t="shared" si="25"/>
        <v>1.4815051927727985</v>
      </c>
      <c r="Q92" s="11">
        <v>648</v>
      </c>
    </row>
    <row r="93" spans="1:17">
      <c r="A93" s="4">
        <f t="shared" si="26"/>
        <v>24500</v>
      </c>
      <c r="B93" s="4">
        <f t="shared" si="21"/>
        <v>24999</v>
      </c>
      <c r="C93" s="10">
        <f t="shared" si="22"/>
        <v>426</v>
      </c>
      <c r="D93" s="4">
        <f t="shared" si="23"/>
        <v>648</v>
      </c>
      <c r="E93" s="11">
        <v>24500</v>
      </c>
      <c r="I93" s="4">
        <v>24500</v>
      </c>
      <c r="J93" s="4">
        <f t="shared" si="16"/>
        <v>9800156.8501920607</v>
      </c>
      <c r="K93" s="16">
        <f t="shared" si="17"/>
        <v>490.00784250960305</v>
      </c>
      <c r="L93" s="4">
        <f t="shared" si="18"/>
        <v>328</v>
      </c>
      <c r="M93" s="18">
        <f t="shared" si="24"/>
        <v>0.7561849421444492</v>
      </c>
      <c r="N93" s="16">
        <f t="shared" si="19"/>
        <v>980.0156850192061</v>
      </c>
      <c r="O93" s="4">
        <f t="shared" si="20"/>
        <v>648</v>
      </c>
      <c r="P93" s="18">
        <f t="shared" si="25"/>
        <v>1.5123698842888984</v>
      </c>
      <c r="Q93" s="11">
        <v>648</v>
      </c>
    </row>
    <row r="94" spans="1:17">
      <c r="A94" s="4">
        <f t="shared" si="26"/>
        <v>25000</v>
      </c>
      <c r="B94" s="4">
        <f t="shared" si="21"/>
        <v>25499</v>
      </c>
      <c r="C94" s="10">
        <f t="shared" si="22"/>
        <v>426</v>
      </c>
      <c r="D94" s="4">
        <f t="shared" si="23"/>
        <v>648</v>
      </c>
      <c r="E94" s="11">
        <v>25000</v>
      </c>
      <c r="I94" s="4">
        <v>25000</v>
      </c>
      <c r="J94" s="4">
        <f t="shared" si="16"/>
        <v>10000160.051216388</v>
      </c>
      <c r="K94" s="16">
        <f t="shared" si="17"/>
        <v>500.00800256081942</v>
      </c>
      <c r="L94" s="4">
        <f t="shared" si="18"/>
        <v>328</v>
      </c>
      <c r="M94" s="18">
        <f t="shared" si="24"/>
        <v>0.77161728790249906</v>
      </c>
      <c r="N94" s="16">
        <f t="shared" si="19"/>
        <v>1000.0160051216388</v>
      </c>
      <c r="O94" s="4">
        <f t="shared" si="20"/>
        <v>648</v>
      </c>
      <c r="P94" s="18">
        <f t="shared" si="25"/>
        <v>1.5432345758049981</v>
      </c>
      <c r="Q94" s="11">
        <v>648</v>
      </c>
    </row>
    <row r="95" spans="1:17">
      <c r="A95" s="4">
        <f t="shared" si="26"/>
        <v>25500</v>
      </c>
      <c r="B95" s="4">
        <f t="shared" si="21"/>
        <v>25999</v>
      </c>
      <c r="C95" s="10">
        <f t="shared" si="22"/>
        <v>426</v>
      </c>
      <c r="D95" s="4">
        <f t="shared" si="23"/>
        <v>648</v>
      </c>
      <c r="E95" s="11">
        <v>25500</v>
      </c>
      <c r="I95" s="4">
        <v>25500</v>
      </c>
      <c r="J95" s="4">
        <f t="shared" si="16"/>
        <v>10200163.252240717</v>
      </c>
      <c r="K95" s="16">
        <f t="shared" si="17"/>
        <v>510.00816261203585</v>
      </c>
      <c r="L95" s="4">
        <f t="shared" si="18"/>
        <v>328</v>
      </c>
      <c r="M95" s="18">
        <f t="shared" si="24"/>
        <v>0.78704963366054914</v>
      </c>
      <c r="N95" s="16">
        <f t="shared" si="19"/>
        <v>1020.0163252240717</v>
      </c>
      <c r="O95" s="4">
        <f t="shared" si="20"/>
        <v>648</v>
      </c>
      <c r="P95" s="18">
        <f t="shared" si="25"/>
        <v>1.5740992673210983</v>
      </c>
      <c r="Q95" s="11">
        <v>648</v>
      </c>
    </row>
    <row r="96" spans="1:17">
      <c r="A96" s="4">
        <f t="shared" si="26"/>
        <v>26000</v>
      </c>
      <c r="B96" s="4">
        <f t="shared" si="21"/>
        <v>26499</v>
      </c>
      <c r="C96" s="10">
        <f t="shared" si="22"/>
        <v>426</v>
      </c>
      <c r="D96" s="4">
        <f t="shared" si="23"/>
        <v>648</v>
      </c>
      <c r="E96" s="11">
        <v>26000</v>
      </c>
      <c r="I96" s="4">
        <v>26000</v>
      </c>
      <c r="J96" s="4">
        <f t="shared" si="16"/>
        <v>10400166.453265045</v>
      </c>
      <c r="K96" s="16">
        <f t="shared" si="17"/>
        <v>520.00832266325222</v>
      </c>
      <c r="L96" s="4">
        <f t="shared" si="18"/>
        <v>328</v>
      </c>
      <c r="M96" s="18">
        <f t="shared" si="24"/>
        <v>0.80248197941859911</v>
      </c>
      <c r="N96" s="16">
        <f t="shared" si="19"/>
        <v>1040.0166453265044</v>
      </c>
      <c r="O96" s="4">
        <f t="shared" si="20"/>
        <v>648</v>
      </c>
      <c r="P96" s="18">
        <f t="shared" si="25"/>
        <v>1.6049639588371982</v>
      </c>
      <c r="Q96" s="11">
        <v>648</v>
      </c>
    </row>
    <row r="97" spans="1:17">
      <c r="A97" s="4">
        <f t="shared" si="26"/>
        <v>26500</v>
      </c>
      <c r="B97" s="4">
        <f t="shared" si="21"/>
        <v>26999</v>
      </c>
      <c r="C97" s="10">
        <f t="shared" si="22"/>
        <v>426</v>
      </c>
      <c r="D97" s="4">
        <f t="shared" si="23"/>
        <v>648</v>
      </c>
      <c r="E97" s="11">
        <v>26500</v>
      </c>
      <c r="I97" s="4">
        <v>26500</v>
      </c>
      <c r="J97" s="4">
        <f t="shared" si="16"/>
        <v>10600169.654289372</v>
      </c>
      <c r="K97" s="16">
        <f t="shared" si="17"/>
        <v>530.00848271446864</v>
      </c>
      <c r="L97" s="4">
        <f t="shared" si="18"/>
        <v>328</v>
      </c>
      <c r="M97" s="18">
        <f t="shared" si="24"/>
        <v>0.81791432517664919</v>
      </c>
      <c r="N97" s="16">
        <f t="shared" si="19"/>
        <v>1060.0169654289373</v>
      </c>
      <c r="O97" s="4">
        <f t="shared" si="20"/>
        <v>648</v>
      </c>
      <c r="P97" s="18">
        <f t="shared" si="25"/>
        <v>1.6358286503532984</v>
      </c>
      <c r="Q97" s="11">
        <v>648</v>
      </c>
    </row>
    <row r="98" spans="1:17">
      <c r="A98" s="4">
        <f t="shared" si="26"/>
        <v>27000</v>
      </c>
      <c r="B98" s="4">
        <f t="shared" si="21"/>
        <v>27499</v>
      </c>
      <c r="C98" s="10">
        <f t="shared" si="22"/>
        <v>426</v>
      </c>
      <c r="D98" s="4">
        <f t="shared" si="23"/>
        <v>648</v>
      </c>
      <c r="E98" s="11">
        <v>27000</v>
      </c>
      <c r="I98" s="4">
        <v>27000</v>
      </c>
      <c r="J98" s="4">
        <f t="shared" si="16"/>
        <v>10800172.8553137</v>
      </c>
      <c r="K98" s="16">
        <f t="shared" si="17"/>
        <v>540.00864276568495</v>
      </c>
      <c r="L98" s="4">
        <f t="shared" si="18"/>
        <v>328</v>
      </c>
      <c r="M98" s="18">
        <f t="shared" si="24"/>
        <v>0.83334667093469905</v>
      </c>
      <c r="N98" s="16">
        <f t="shared" si="19"/>
        <v>1080.0172855313699</v>
      </c>
      <c r="O98" s="4">
        <f t="shared" si="20"/>
        <v>648</v>
      </c>
      <c r="P98" s="18">
        <f t="shared" si="25"/>
        <v>1.6666933418693981</v>
      </c>
      <c r="Q98" s="11">
        <v>648</v>
      </c>
    </row>
    <row r="99" spans="1:17">
      <c r="A99" s="4">
        <f t="shared" si="26"/>
        <v>27500</v>
      </c>
      <c r="B99" s="4">
        <f t="shared" si="21"/>
        <v>27999</v>
      </c>
      <c r="C99" s="10">
        <f t="shared" si="22"/>
        <v>426</v>
      </c>
      <c r="D99" s="4">
        <f t="shared" si="23"/>
        <v>648</v>
      </c>
      <c r="E99" s="11">
        <v>27500</v>
      </c>
      <c r="I99" s="4">
        <v>27500</v>
      </c>
      <c r="J99" s="4">
        <f t="shared" si="16"/>
        <v>11000176.056338027</v>
      </c>
      <c r="K99" s="16">
        <f t="shared" si="17"/>
        <v>550.00880281690138</v>
      </c>
      <c r="L99" s="4">
        <f t="shared" si="18"/>
        <v>328</v>
      </c>
      <c r="M99" s="18">
        <f t="shared" si="24"/>
        <v>0.84877901669274902</v>
      </c>
      <c r="N99" s="16">
        <f t="shared" si="19"/>
        <v>1100.0176056338028</v>
      </c>
      <c r="O99" s="4">
        <f t="shared" si="20"/>
        <v>648</v>
      </c>
      <c r="P99" s="18">
        <f t="shared" si="25"/>
        <v>1.697558033385498</v>
      </c>
      <c r="Q99" s="11">
        <v>648</v>
      </c>
    </row>
    <row r="100" spans="1:17">
      <c r="A100" s="4">
        <f t="shared" si="26"/>
        <v>28000</v>
      </c>
      <c r="B100" s="4">
        <f t="shared" si="21"/>
        <v>28499</v>
      </c>
      <c r="C100" s="10">
        <f t="shared" si="22"/>
        <v>426</v>
      </c>
      <c r="D100" s="4">
        <f t="shared" si="23"/>
        <v>648</v>
      </c>
      <c r="E100" s="11">
        <v>28000</v>
      </c>
      <c r="I100" s="4">
        <v>28000</v>
      </c>
      <c r="J100" s="4">
        <f t="shared" si="16"/>
        <v>11200179.257362356</v>
      </c>
      <c r="K100" s="16">
        <f t="shared" si="17"/>
        <v>560.00896286811781</v>
      </c>
      <c r="L100" s="4">
        <f t="shared" si="18"/>
        <v>328</v>
      </c>
      <c r="M100" s="18">
        <f t="shared" si="24"/>
        <v>0.8642113624507991</v>
      </c>
      <c r="N100" s="16">
        <f t="shared" si="19"/>
        <v>1120.0179257362356</v>
      </c>
      <c r="O100" s="4">
        <f t="shared" si="20"/>
        <v>648</v>
      </c>
      <c r="P100" s="18">
        <f t="shared" si="25"/>
        <v>1.7284227249015982</v>
      </c>
      <c r="Q100" s="11">
        <v>648</v>
      </c>
    </row>
    <row r="101" spans="1:17">
      <c r="A101" s="4">
        <f t="shared" si="26"/>
        <v>28500</v>
      </c>
      <c r="B101" s="4">
        <f t="shared" si="21"/>
        <v>28999</v>
      </c>
      <c r="C101" s="10">
        <f t="shared" si="22"/>
        <v>426</v>
      </c>
      <c r="D101" s="4">
        <f t="shared" si="23"/>
        <v>648</v>
      </c>
      <c r="E101" s="11">
        <v>28500</v>
      </c>
      <c r="I101" s="4">
        <v>28500</v>
      </c>
      <c r="J101" s="4">
        <f t="shared" ref="J101:J132" si="27">I101*$J$3</f>
        <v>11400182.458386684</v>
      </c>
      <c r="K101" s="16">
        <f t="shared" ref="K101:K132" si="28">J101/$L$3</f>
        <v>570.00912291933423</v>
      </c>
      <c r="L101" s="4">
        <f t="shared" ref="L101:L132" si="29">_xlfn.IFNA(VLOOKUP(K101,S:S,1,1),1)</f>
        <v>328</v>
      </c>
      <c r="M101" s="18">
        <f t="shared" si="24"/>
        <v>0.87964370820884907</v>
      </c>
      <c r="N101" s="16">
        <f t="shared" ref="N101:N132" si="30">J101/$O$3</f>
        <v>1140.0182458386685</v>
      </c>
      <c r="O101" s="4">
        <f t="shared" ref="O101:O132" si="31">_xlfn.IFNA(VLOOKUP(N101,S:S,1,1),1)</f>
        <v>648</v>
      </c>
      <c r="P101" s="18">
        <f t="shared" si="25"/>
        <v>1.7592874164176981</v>
      </c>
      <c r="Q101" s="11">
        <v>648</v>
      </c>
    </row>
    <row r="102" spans="1:17">
      <c r="A102" s="4">
        <f t="shared" si="26"/>
        <v>29000</v>
      </c>
      <c r="B102" s="4">
        <f t="shared" si="21"/>
        <v>29499</v>
      </c>
      <c r="C102" s="10">
        <f t="shared" si="22"/>
        <v>426</v>
      </c>
      <c r="D102" s="4">
        <f t="shared" si="23"/>
        <v>648</v>
      </c>
      <c r="E102" s="11">
        <v>29000</v>
      </c>
      <c r="I102" s="4">
        <v>29000</v>
      </c>
      <c r="J102" s="4">
        <f t="shared" si="27"/>
        <v>11600185.659411011</v>
      </c>
      <c r="K102" s="16">
        <f t="shared" si="28"/>
        <v>580.00928297055054</v>
      </c>
      <c r="L102" s="4">
        <f t="shared" si="29"/>
        <v>328</v>
      </c>
      <c r="M102" s="18">
        <f t="shared" si="24"/>
        <v>0.89507605396689893</v>
      </c>
      <c r="N102" s="16">
        <f t="shared" si="30"/>
        <v>1160.0185659411011</v>
      </c>
      <c r="O102" s="4">
        <f t="shared" si="31"/>
        <v>648</v>
      </c>
      <c r="P102" s="18">
        <f t="shared" si="25"/>
        <v>1.7901521079337979</v>
      </c>
      <c r="Q102" s="11">
        <v>648</v>
      </c>
    </row>
    <row r="103" spans="1:17">
      <c r="A103" s="4">
        <f t="shared" si="26"/>
        <v>29500</v>
      </c>
      <c r="B103" s="4">
        <f t="shared" si="21"/>
        <v>29999</v>
      </c>
      <c r="C103" s="10">
        <f t="shared" si="22"/>
        <v>426</v>
      </c>
      <c r="D103" s="4">
        <f t="shared" si="23"/>
        <v>648</v>
      </c>
      <c r="E103" s="11">
        <v>29500</v>
      </c>
      <c r="I103" s="4">
        <v>29500</v>
      </c>
      <c r="J103" s="4">
        <f t="shared" si="27"/>
        <v>11800188.860435339</v>
      </c>
      <c r="K103" s="16">
        <f t="shared" si="28"/>
        <v>590.00944302176697</v>
      </c>
      <c r="L103" s="4">
        <f t="shared" si="29"/>
        <v>328</v>
      </c>
      <c r="M103" s="18">
        <f t="shared" si="24"/>
        <v>0.91050839972494901</v>
      </c>
      <c r="N103" s="16">
        <f t="shared" si="30"/>
        <v>1180.0188860435339</v>
      </c>
      <c r="O103" s="4">
        <f t="shared" si="31"/>
        <v>648</v>
      </c>
      <c r="P103" s="18">
        <f t="shared" si="25"/>
        <v>1.821016799449898</v>
      </c>
      <c r="Q103" s="11">
        <v>648</v>
      </c>
    </row>
    <row r="104" spans="1:17">
      <c r="A104" s="4">
        <f t="shared" si="26"/>
        <v>30000</v>
      </c>
      <c r="B104" s="4">
        <f t="shared" si="21"/>
        <v>30499</v>
      </c>
      <c r="C104" s="10">
        <f t="shared" si="22"/>
        <v>426</v>
      </c>
      <c r="D104" s="4">
        <f t="shared" si="23"/>
        <v>648</v>
      </c>
      <c r="E104" s="11">
        <v>30000</v>
      </c>
      <c r="I104" s="4">
        <v>30000</v>
      </c>
      <c r="J104" s="4">
        <f t="shared" si="27"/>
        <v>12000192.061459666</v>
      </c>
      <c r="K104" s="16">
        <f t="shared" si="28"/>
        <v>600.00960307298328</v>
      </c>
      <c r="L104" s="4">
        <f t="shared" si="29"/>
        <v>328</v>
      </c>
      <c r="M104" s="18">
        <f t="shared" si="24"/>
        <v>0.92594074548299887</v>
      </c>
      <c r="N104" s="16">
        <f t="shared" si="30"/>
        <v>1200.0192061459666</v>
      </c>
      <c r="O104" s="4">
        <f t="shared" si="31"/>
        <v>648</v>
      </c>
      <c r="P104" s="18">
        <f t="shared" si="25"/>
        <v>1.8518814909659977</v>
      </c>
      <c r="Q104" s="11">
        <v>648</v>
      </c>
    </row>
    <row r="105" spans="1:17">
      <c r="A105" s="4">
        <f t="shared" si="26"/>
        <v>30500</v>
      </c>
      <c r="B105" s="4">
        <f t="shared" si="21"/>
        <v>30999</v>
      </c>
      <c r="C105" s="10">
        <f t="shared" si="22"/>
        <v>426</v>
      </c>
      <c r="D105" s="4">
        <f t="shared" si="23"/>
        <v>648</v>
      </c>
      <c r="E105" s="11">
        <v>30500</v>
      </c>
      <c r="I105" s="4">
        <v>30500</v>
      </c>
      <c r="J105" s="4">
        <f t="shared" si="27"/>
        <v>12200195.262483995</v>
      </c>
      <c r="K105" s="16">
        <f t="shared" si="28"/>
        <v>610.00976312419982</v>
      </c>
      <c r="L105" s="4">
        <f t="shared" si="29"/>
        <v>328</v>
      </c>
      <c r="M105" s="18">
        <f t="shared" si="24"/>
        <v>0.94137309124104906</v>
      </c>
      <c r="N105" s="16">
        <f t="shared" si="30"/>
        <v>1220.0195262483996</v>
      </c>
      <c r="O105" s="4">
        <f t="shared" si="31"/>
        <v>648</v>
      </c>
      <c r="P105" s="18">
        <f t="shared" si="25"/>
        <v>1.8827461824820981</v>
      </c>
      <c r="Q105" s="11">
        <v>648</v>
      </c>
    </row>
    <row r="106" spans="1:17">
      <c r="A106" s="4">
        <f t="shared" si="26"/>
        <v>31000</v>
      </c>
      <c r="B106" s="4">
        <f t="shared" si="21"/>
        <v>31499</v>
      </c>
      <c r="C106" s="10">
        <f t="shared" si="22"/>
        <v>426</v>
      </c>
      <c r="D106" s="4">
        <f t="shared" si="23"/>
        <v>648</v>
      </c>
      <c r="E106" s="11">
        <v>31000</v>
      </c>
      <c r="I106" s="4">
        <v>31000</v>
      </c>
      <c r="J106" s="4">
        <f t="shared" si="27"/>
        <v>12400198.463508323</v>
      </c>
      <c r="K106" s="16">
        <f t="shared" si="28"/>
        <v>620.00992317541613</v>
      </c>
      <c r="L106" s="4">
        <f t="shared" si="29"/>
        <v>328</v>
      </c>
      <c r="M106" s="18">
        <f t="shared" si="24"/>
        <v>0.95680543699909892</v>
      </c>
      <c r="N106" s="16">
        <f t="shared" si="30"/>
        <v>1240.0198463508323</v>
      </c>
      <c r="O106" s="4">
        <f t="shared" si="31"/>
        <v>648</v>
      </c>
      <c r="P106" s="18">
        <f t="shared" si="25"/>
        <v>1.9136108739981978</v>
      </c>
      <c r="Q106" s="11">
        <v>648</v>
      </c>
    </row>
    <row r="107" spans="1:17">
      <c r="A107" s="4">
        <f t="shared" si="26"/>
        <v>31500</v>
      </c>
      <c r="B107" s="4">
        <v>32000</v>
      </c>
      <c r="C107" s="10">
        <f t="shared" si="22"/>
        <v>426</v>
      </c>
      <c r="D107" s="4">
        <f t="shared" si="23"/>
        <v>648</v>
      </c>
      <c r="E107" s="11">
        <v>31500</v>
      </c>
      <c r="I107" s="4">
        <v>31500</v>
      </c>
      <c r="J107" s="4">
        <f t="shared" si="27"/>
        <v>12600201.66453265</v>
      </c>
      <c r="K107" s="16">
        <f t="shared" si="28"/>
        <v>630.01008322663256</v>
      </c>
      <c r="L107" s="4">
        <f t="shared" si="29"/>
        <v>328</v>
      </c>
      <c r="M107" s="18">
        <f t="shared" si="24"/>
        <v>0.972237782757149</v>
      </c>
      <c r="N107" s="16">
        <f t="shared" si="30"/>
        <v>1260.0201664532651</v>
      </c>
      <c r="O107" s="4">
        <f t="shared" si="31"/>
        <v>648</v>
      </c>
      <c r="P107" s="18">
        <f t="shared" si="25"/>
        <v>1.944475565514298</v>
      </c>
      <c r="Q107" s="11">
        <v>648</v>
      </c>
    </row>
    <row r="108" spans="1:17">
      <c r="A108" s="23"/>
      <c r="B108" s="23"/>
      <c r="C108" s="24"/>
      <c r="D108" s="23"/>
      <c r="E108" s="23"/>
      <c r="I108" s="4">
        <v>32000</v>
      </c>
      <c r="J108" s="4">
        <f t="shared" si="27"/>
        <v>12800204.865556978</v>
      </c>
      <c r="K108" s="16">
        <f t="shared" si="28"/>
        <v>640.01024327784887</v>
      </c>
      <c r="L108" s="4">
        <f t="shared" si="29"/>
        <v>328</v>
      </c>
      <c r="M108" s="18">
        <f t="shared" si="24"/>
        <v>0.98767012851519886</v>
      </c>
      <c r="N108" s="16">
        <f t="shared" si="30"/>
        <v>1280.0204865556977</v>
      </c>
      <c r="O108" s="4">
        <f t="shared" si="31"/>
        <v>648</v>
      </c>
      <c r="P108" s="18">
        <f t="shared" si="25"/>
        <v>1.9753402570303977</v>
      </c>
      <c r="Q108" s="11">
        <v>648</v>
      </c>
    </row>
    <row r="109" spans="1:17">
      <c r="A109" s="23"/>
      <c r="B109" s="23"/>
      <c r="C109" s="24"/>
      <c r="D109" s="23"/>
      <c r="E109" s="23"/>
      <c r="I109" s="4">
        <v>32500</v>
      </c>
      <c r="J109" s="4">
        <f t="shared" si="27"/>
        <v>13000208.066581305</v>
      </c>
      <c r="K109" s="16">
        <f t="shared" si="28"/>
        <v>650.0104033290653</v>
      </c>
      <c r="L109" s="4">
        <f t="shared" si="29"/>
        <v>648</v>
      </c>
      <c r="M109" s="18">
        <f t="shared" si="24"/>
        <v>1.0031024742732488</v>
      </c>
      <c r="N109" s="16">
        <f t="shared" si="30"/>
        <v>1300.0208066581306</v>
      </c>
      <c r="O109" s="4">
        <f t="shared" si="31"/>
        <v>648</v>
      </c>
      <c r="P109" s="18">
        <f t="shared" si="25"/>
        <v>2.0062049485464977</v>
      </c>
      <c r="Q109" s="11">
        <v>648</v>
      </c>
    </row>
    <row r="110" spans="1:17">
      <c r="A110" s="23"/>
      <c r="B110" s="23"/>
      <c r="C110" s="24"/>
      <c r="D110" s="23"/>
      <c r="E110" s="23"/>
      <c r="I110" s="4">
        <v>33000</v>
      </c>
      <c r="J110" s="4">
        <f t="shared" si="27"/>
        <v>13200211.267605633</v>
      </c>
      <c r="K110" s="16">
        <f t="shared" si="28"/>
        <v>660.01056338028161</v>
      </c>
      <c r="L110" s="4">
        <f t="shared" si="29"/>
        <v>648</v>
      </c>
      <c r="M110" s="18">
        <f t="shared" si="24"/>
        <v>1.0185348200312987</v>
      </c>
      <c r="N110" s="16">
        <f t="shared" si="30"/>
        <v>1320.0211267605632</v>
      </c>
      <c r="O110" s="4">
        <f t="shared" si="31"/>
        <v>648</v>
      </c>
      <c r="P110" s="18">
        <f t="shared" si="25"/>
        <v>2.0370696400625974</v>
      </c>
      <c r="Q110" s="11">
        <v>648</v>
      </c>
    </row>
    <row r="111" spans="1:17">
      <c r="A111" s="23"/>
      <c r="B111" s="23"/>
      <c r="C111" s="24"/>
      <c r="D111" s="23"/>
      <c r="E111" s="23"/>
      <c r="I111" s="4">
        <v>33500</v>
      </c>
      <c r="J111" s="4">
        <f t="shared" si="27"/>
        <v>13400214.468629962</v>
      </c>
      <c r="K111" s="16">
        <f t="shared" si="28"/>
        <v>670.01072343149804</v>
      </c>
      <c r="L111" s="4">
        <f t="shared" si="29"/>
        <v>648</v>
      </c>
      <c r="M111" s="18">
        <f t="shared" si="24"/>
        <v>1.0339671657893488</v>
      </c>
      <c r="N111" s="16">
        <f t="shared" si="30"/>
        <v>1340.0214468629961</v>
      </c>
      <c r="O111" s="4">
        <f t="shared" si="31"/>
        <v>648</v>
      </c>
      <c r="P111" s="18">
        <f t="shared" si="25"/>
        <v>2.0679343315786975</v>
      </c>
      <c r="Q111" s="11">
        <v>648</v>
      </c>
    </row>
    <row r="112" spans="1:17">
      <c r="A112" s="23"/>
      <c r="B112" s="23"/>
      <c r="C112" s="24"/>
      <c r="D112" s="23"/>
      <c r="E112" s="23"/>
      <c r="I112" s="4">
        <v>34000</v>
      </c>
      <c r="J112" s="4">
        <f t="shared" si="27"/>
        <v>13600217.669654289</v>
      </c>
      <c r="K112" s="16">
        <f t="shared" si="28"/>
        <v>680.01088348271446</v>
      </c>
      <c r="L112" s="4">
        <f t="shared" si="29"/>
        <v>648</v>
      </c>
      <c r="M112" s="18">
        <f t="shared" si="24"/>
        <v>1.0493995115473989</v>
      </c>
      <c r="N112" s="16">
        <f t="shared" si="30"/>
        <v>1360.0217669654289</v>
      </c>
      <c r="O112" s="4">
        <f t="shared" si="31"/>
        <v>648</v>
      </c>
      <c r="P112" s="18">
        <f t="shared" si="25"/>
        <v>2.0987990230947977</v>
      </c>
      <c r="Q112" s="11">
        <v>648</v>
      </c>
    </row>
    <row r="113" spans="1:17">
      <c r="A113" s="23"/>
      <c r="B113" s="23"/>
      <c r="C113" s="24"/>
      <c r="D113" s="23"/>
      <c r="E113" s="23"/>
      <c r="I113" s="4">
        <v>34500</v>
      </c>
      <c r="J113" s="4">
        <f t="shared" si="27"/>
        <v>13800220.870678617</v>
      </c>
      <c r="K113" s="16">
        <f t="shared" si="28"/>
        <v>690.01104353393089</v>
      </c>
      <c r="L113" s="4">
        <f t="shared" si="29"/>
        <v>648</v>
      </c>
      <c r="M113" s="18">
        <f t="shared" si="24"/>
        <v>1.0648318573054489</v>
      </c>
      <c r="N113" s="16">
        <f t="shared" si="30"/>
        <v>1380.0220870678618</v>
      </c>
      <c r="O113" s="4">
        <f t="shared" si="31"/>
        <v>648</v>
      </c>
      <c r="P113" s="18">
        <f t="shared" si="25"/>
        <v>2.1296637146108979</v>
      </c>
      <c r="Q113" s="11">
        <v>648</v>
      </c>
    </row>
    <row r="114" spans="1:17">
      <c r="A114" s="23"/>
      <c r="B114" s="23"/>
      <c r="C114" s="24"/>
      <c r="D114" s="23"/>
      <c r="E114" s="23"/>
      <c r="I114" s="4">
        <v>35000</v>
      </c>
      <c r="J114" s="4">
        <f t="shared" si="27"/>
        <v>14000224.071702944</v>
      </c>
      <c r="K114" s="16">
        <f t="shared" si="28"/>
        <v>700.0112035851472</v>
      </c>
      <c r="L114" s="4">
        <f t="shared" si="29"/>
        <v>648</v>
      </c>
      <c r="M114" s="18">
        <f t="shared" si="24"/>
        <v>1.0802642030634988</v>
      </c>
      <c r="N114" s="16">
        <f t="shared" si="30"/>
        <v>1400.0224071702944</v>
      </c>
      <c r="O114" s="4">
        <f t="shared" si="31"/>
        <v>648</v>
      </c>
      <c r="P114" s="18">
        <f t="shared" si="25"/>
        <v>2.1605284061269976</v>
      </c>
      <c r="Q114" s="11">
        <v>648</v>
      </c>
    </row>
    <row r="115" spans="1:17">
      <c r="A115" s="23"/>
      <c r="B115" s="23"/>
      <c r="C115" s="24"/>
      <c r="D115" s="23"/>
      <c r="E115" s="23"/>
      <c r="I115" s="4">
        <v>35500</v>
      </c>
      <c r="J115" s="4">
        <f t="shared" si="27"/>
        <v>14200227.272727272</v>
      </c>
      <c r="K115" s="16">
        <f t="shared" si="28"/>
        <v>710.01136363636363</v>
      </c>
      <c r="L115" s="4">
        <f t="shared" si="29"/>
        <v>648</v>
      </c>
      <c r="M115" s="18">
        <f t="shared" si="24"/>
        <v>1.0956965488215489</v>
      </c>
      <c r="N115" s="16">
        <f t="shared" si="30"/>
        <v>1420.0227272727273</v>
      </c>
      <c r="O115" s="4">
        <f t="shared" si="31"/>
        <v>648</v>
      </c>
      <c r="P115" s="18">
        <f t="shared" si="25"/>
        <v>2.1913930976430978</v>
      </c>
      <c r="Q115" s="11">
        <v>648</v>
      </c>
    </row>
    <row r="116" spans="1:17">
      <c r="A116" s="23"/>
      <c r="B116" s="23"/>
      <c r="C116" s="24"/>
      <c r="D116" s="23"/>
      <c r="E116" s="23"/>
      <c r="I116" s="4">
        <v>36000</v>
      </c>
      <c r="J116" s="4">
        <f t="shared" si="27"/>
        <v>14400230.473751601</v>
      </c>
      <c r="K116" s="16">
        <f t="shared" si="28"/>
        <v>720.01152368758005</v>
      </c>
      <c r="L116" s="4">
        <f t="shared" si="29"/>
        <v>648</v>
      </c>
      <c r="M116" s="18">
        <f t="shared" si="24"/>
        <v>1.1111288945795987</v>
      </c>
      <c r="N116" s="16">
        <f t="shared" si="30"/>
        <v>1440.0230473751601</v>
      </c>
      <c r="O116" s="4">
        <f t="shared" si="31"/>
        <v>648</v>
      </c>
      <c r="P116" s="18">
        <f t="shared" si="25"/>
        <v>2.2222577891591975</v>
      </c>
      <c r="Q116" s="11">
        <v>648</v>
      </c>
    </row>
    <row r="117" spans="1:17">
      <c r="A117" s="23"/>
      <c r="B117" s="23"/>
      <c r="C117" s="24"/>
      <c r="D117" s="23"/>
      <c r="E117" s="23"/>
      <c r="I117" s="4">
        <v>36500</v>
      </c>
      <c r="J117" s="4">
        <f t="shared" si="27"/>
        <v>14600233.674775928</v>
      </c>
      <c r="K117" s="16">
        <f t="shared" si="28"/>
        <v>730.01168373879636</v>
      </c>
      <c r="L117" s="4">
        <f t="shared" si="29"/>
        <v>648</v>
      </c>
      <c r="M117" s="18">
        <f t="shared" si="24"/>
        <v>1.1265612403376488</v>
      </c>
      <c r="N117" s="16">
        <f t="shared" si="30"/>
        <v>1460.0233674775927</v>
      </c>
      <c r="O117" s="4">
        <f t="shared" si="31"/>
        <v>648</v>
      </c>
      <c r="P117" s="18">
        <f t="shared" si="25"/>
        <v>2.2531224806752976</v>
      </c>
      <c r="Q117" s="11">
        <v>648</v>
      </c>
    </row>
    <row r="118" spans="1:17">
      <c r="A118" s="23"/>
      <c r="B118" s="23"/>
      <c r="C118" s="24"/>
      <c r="D118" s="23"/>
      <c r="E118" s="23"/>
      <c r="I118" s="4">
        <v>37000</v>
      </c>
      <c r="J118" s="4">
        <f t="shared" si="27"/>
        <v>14800236.875800256</v>
      </c>
      <c r="K118" s="16">
        <f t="shared" si="28"/>
        <v>740.01184379001279</v>
      </c>
      <c r="L118" s="4">
        <f t="shared" si="29"/>
        <v>648</v>
      </c>
      <c r="M118" s="18">
        <f t="shared" si="24"/>
        <v>1.1419935860956987</v>
      </c>
      <c r="N118" s="16">
        <f t="shared" si="30"/>
        <v>1480.0236875800256</v>
      </c>
      <c r="O118" s="4">
        <f t="shared" si="31"/>
        <v>648</v>
      </c>
      <c r="P118" s="18">
        <f t="shared" si="25"/>
        <v>2.2839871721913974</v>
      </c>
      <c r="Q118" s="11">
        <v>648</v>
      </c>
    </row>
    <row r="119" spans="1:17">
      <c r="A119" s="23"/>
      <c r="B119" s="23"/>
      <c r="C119" s="24"/>
      <c r="D119" s="23"/>
      <c r="E119" s="23"/>
      <c r="I119" s="4">
        <v>37500</v>
      </c>
      <c r="J119" s="4">
        <f t="shared" si="27"/>
        <v>15000240.076824583</v>
      </c>
      <c r="K119" s="16">
        <f t="shared" si="28"/>
        <v>750.0120038412291</v>
      </c>
      <c r="L119" s="4">
        <f t="shared" si="29"/>
        <v>648</v>
      </c>
      <c r="M119" s="18">
        <f t="shared" si="24"/>
        <v>1.1574259318537485</v>
      </c>
      <c r="N119" s="16">
        <f t="shared" si="30"/>
        <v>1500.0240076824582</v>
      </c>
      <c r="O119" s="4">
        <f t="shared" si="31"/>
        <v>648</v>
      </c>
      <c r="P119" s="18">
        <f t="shared" si="25"/>
        <v>2.3148518637074971</v>
      </c>
      <c r="Q119" s="11">
        <v>648</v>
      </c>
    </row>
    <row r="120" spans="1:17">
      <c r="A120" s="23"/>
      <c r="B120" s="23"/>
      <c r="C120" s="24"/>
      <c r="D120" s="23"/>
      <c r="E120" s="23"/>
      <c r="I120" s="4">
        <v>38000</v>
      </c>
      <c r="J120" s="4">
        <f t="shared" si="27"/>
        <v>15200243.277848911</v>
      </c>
      <c r="K120" s="16">
        <f t="shared" si="28"/>
        <v>760.01216389244553</v>
      </c>
      <c r="L120" s="4">
        <f t="shared" si="29"/>
        <v>648</v>
      </c>
      <c r="M120" s="18">
        <f t="shared" si="24"/>
        <v>1.1728582776117986</v>
      </c>
      <c r="N120" s="16">
        <f t="shared" si="30"/>
        <v>1520.0243277848911</v>
      </c>
      <c r="O120" s="4">
        <f t="shared" si="31"/>
        <v>648</v>
      </c>
      <c r="P120" s="18">
        <f t="shared" si="25"/>
        <v>2.3457165552235972</v>
      </c>
      <c r="Q120" s="11">
        <v>648</v>
      </c>
    </row>
    <row r="121" spans="1:17">
      <c r="A121" s="23"/>
      <c r="B121" s="23"/>
      <c r="C121" s="24"/>
      <c r="D121" s="23"/>
      <c r="E121" s="23"/>
      <c r="I121" s="4">
        <v>38500</v>
      </c>
      <c r="J121" s="4">
        <f t="shared" si="27"/>
        <v>15400246.47887324</v>
      </c>
      <c r="K121" s="16">
        <f t="shared" si="28"/>
        <v>770.01232394366195</v>
      </c>
      <c r="L121" s="4">
        <f t="shared" si="29"/>
        <v>648</v>
      </c>
      <c r="M121" s="18">
        <f t="shared" si="24"/>
        <v>1.1882906233698487</v>
      </c>
      <c r="N121" s="16">
        <f t="shared" si="30"/>
        <v>1540.0246478873239</v>
      </c>
      <c r="O121" s="4">
        <f t="shared" si="31"/>
        <v>648</v>
      </c>
      <c r="P121" s="18">
        <f t="shared" si="25"/>
        <v>2.3765812467396974</v>
      </c>
      <c r="Q121" s="11">
        <v>648</v>
      </c>
    </row>
    <row r="122" spans="1:17">
      <c r="A122" s="23"/>
      <c r="B122" s="23"/>
      <c r="C122" s="24"/>
      <c r="D122" s="23"/>
      <c r="E122" s="23"/>
      <c r="I122" s="4">
        <v>39000</v>
      </c>
      <c r="J122" s="4">
        <f t="shared" si="27"/>
        <v>15600249.679897567</v>
      </c>
      <c r="K122" s="16">
        <f t="shared" si="28"/>
        <v>780.01248399487838</v>
      </c>
      <c r="L122" s="4">
        <f t="shared" si="29"/>
        <v>648</v>
      </c>
      <c r="M122" s="18">
        <f t="shared" si="24"/>
        <v>1.2037229691278988</v>
      </c>
      <c r="N122" s="16">
        <f t="shared" si="30"/>
        <v>1560.0249679897568</v>
      </c>
      <c r="O122" s="4">
        <f t="shared" si="31"/>
        <v>648</v>
      </c>
      <c r="P122" s="18">
        <f t="shared" si="25"/>
        <v>2.4074459382557976</v>
      </c>
      <c r="Q122" s="11">
        <v>648</v>
      </c>
    </row>
    <row r="123" spans="1:17">
      <c r="A123" s="23"/>
      <c r="B123" s="23"/>
      <c r="C123" s="24"/>
      <c r="D123" s="23"/>
      <c r="E123" s="23"/>
      <c r="I123" s="4">
        <v>39500</v>
      </c>
      <c r="J123" s="4">
        <f t="shared" si="27"/>
        <v>15800252.880921895</v>
      </c>
      <c r="K123" s="16">
        <f t="shared" si="28"/>
        <v>790.01264404609469</v>
      </c>
      <c r="L123" s="4">
        <f t="shared" si="29"/>
        <v>648</v>
      </c>
      <c r="M123" s="18">
        <f t="shared" si="24"/>
        <v>1.2191553148859486</v>
      </c>
      <c r="N123" s="16">
        <f t="shared" si="30"/>
        <v>1580.0252880921894</v>
      </c>
      <c r="O123" s="4">
        <f t="shared" si="31"/>
        <v>648</v>
      </c>
      <c r="P123" s="18">
        <f t="shared" si="25"/>
        <v>2.4383106297718973</v>
      </c>
      <c r="Q123" s="11">
        <v>648</v>
      </c>
    </row>
    <row r="124" spans="1:17">
      <c r="A124" s="23"/>
      <c r="B124" s="23"/>
      <c r="C124" s="24"/>
      <c r="D124" s="23"/>
      <c r="E124" s="23"/>
      <c r="I124" s="4">
        <v>40000</v>
      </c>
      <c r="J124" s="4">
        <f t="shared" si="27"/>
        <v>16000256.081946222</v>
      </c>
      <c r="K124" s="16">
        <f t="shared" si="28"/>
        <v>800.01280409731112</v>
      </c>
      <c r="L124" s="4">
        <f t="shared" si="29"/>
        <v>648</v>
      </c>
      <c r="M124" s="18">
        <f t="shared" si="24"/>
        <v>1.2345876606439987</v>
      </c>
      <c r="N124" s="16">
        <f t="shared" si="30"/>
        <v>1600.0256081946222</v>
      </c>
      <c r="O124" s="4">
        <f t="shared" si="31"/>
        <v>648</v>
      </c>
      <c r="P124" s="18">
        <f t="shared" si="25"/>
        <v>2.4691753212879974</v>
      </c>
      <c r="Q124" s="11">
        <v>648</v>
      </c>
    </row>
    <row r="125" spans="1:17">
      <c r="A125" s="23"/>
      <c r="B125" s="23"/>
      <c r="C125" s="24"/>
      <c r="D125" s="23"/>
      <c r="E125" s="23"/>
      <c r="I125" s="4">
        <v>40500</v>
      </c>
      <c r="J125" s="4">
        <f t="shared" si="27"/>
        <v>16200259.28297055</v>
      </c>
      <c r="K125" s="16">
        <f t="shared" si="28"/>
        <v>810.01296414852743</v>
      </c>
      <c r="L125" s="4">
        <f t="shared" si="29"/>
        <v>648</v>
      </c>
      <c r="M125" s="18">
        <f t="shared" si="24"/>
        <v>1.2500200064020486</v>
      </c>
      <c r="N125" s="16">
        <f t="shared" si="30"/>
        <v>1620.0259282970549</v>
      </c>
      <c r="O125" s="4">
        <f t="shared" si="31"/>
        <v>648</v>
      </c>
      <c r="P125" s="18">
        <f t="shared" si="25"/>
        <v>2.5000400128040972</v>
      </c>
      <c r="Q125" s="11">
        <v>648</v>
      </c>
    </row>
    <row r="126" spans="1:17">
      <c r="A126" s="23"/>
      <c r="B126" s="23"/>
      <c r="C126" s="24"/>
      <c r="D126" s="23"/>
      <c r="E126" s="23"/>
      <c r="I126" s="4">
        <v>41000</v>
      </c>
      <c r="J126" s="4">
        <f t="shared" si="27"/>
        <v>16400262.483994879</v>
      </c>
      <c r="K126" s="16">
        <f t="shared" si="28"/>
        <v>820.01312419974397</v>
      </c>
      <c r="L126" s="4">
        <f t="shared" si="29"/>
        <v>648</v>
      </c>
      <c r="M126" s="18">
        <f t="shared" si="24"/>
        <v>1.2654523521600987</v>
      </c>
      <c r="N126" s="16">
        <f t="shared" si="30"/>
        <v>1640.0262483994879</v>
      </c>
      <c r="O126" s="4">
        <f t="shared" si="31"/>
        <v>648</v>
      </c>
      <c r="P126" s="18">
        <f t="shared" si="25"/>
        <v>2.5309047043201973</v>
      </c>
      <c r="Q126" s="11">
        <v>648</v>
      </c>
    </row>
    <row r="127" spans="1:17">
      <c r="A127" s="23"/>
      <c r="B127" s="23"/>
      <c r="C127" s="24"/>
      <c r="D127" s="23"/>
      <c r="E127" s="23"/>
      <c r="I127" s="4">
        <v>41500</v>
      </c>
      <c r="J127" s="4">
        <f t="shared" si="27"/>
        <v>16600265.685019206</v>
      </c>
      <c r="K127" s="16">
        <f t="shared" si="28"/>
        <v>830.01328425096028</v>
      </c>
      <c r="L127" s="4">
        <f t="shared" si="29"/>
        <v>648</v>
      </c>
      <c r="M127" s="18">
        <f t="shared" si="24"/>
        <v>1.2808846979181485</v>
      </c>
      <c r="N127" s="16">
        <f t="shared" si="30"/>
        <v>1660.0265685019206</v>
      </c>
      <c r="O127" s="4">
        <f t="shared" si="31"/>
        <v>648</v>
      </c>
      <c r="P127" s="18">
        <f t="shared" si="25"/>
        <v>2.561769395836297</v>
      </c>
      <c r="Q127" s="11">
        <v>648</v>
      </c>
    </row>
    <row r="128" spans="1:17">
      <c r="A128" s="23"/>
      <c r="B128" s="23"/>
      <c r="C128" s="24"/>
      <c r="D128" s="23"/>
      <c r="E128" s="23"/>
      <c r="I128" s="4">
        <v>42000</v>
      </c>
      <c r="J128" s="4">
        <f t="shared" si="27"/>
        <v>16800268.886043534</v>
      </c>
      <c r="K128" s="16">
        <f t="shared" si="28"/>
        <v>840.01344430217671</v>
      </c>
      <c r="L128" s="4">
        <f t="shared" si="29"/>
        <v>648</v>
      </c>
      <c r="M128" s="18">
        <f t="shared" si="24"/>
        <v>1.2963170436761986</v>
      </c>
      <c r="N128" s="16">
        <f t="shared" si="30"/>
        <v>1680.0268886043534</v>
      </c>
      <c r="O128" s="4">
        <f t="shared" si="31"/>
        <v>648</v>
      </c>
      <c r="P128" s="18">
        <f t="shared" si="25"/>
        <v>2.5926340873523972</v>
      </c>
      <c r="Q128" s="11">
        <v>648</v>
      </c>
    </row>
    <row r="129" spans="1:17">
      <c r="A129" s="23"/>
      <c r="B129" s="23"/>
      <c r="C129" s="24"/>
      <c r="D129" s="23"/>
      <c r="E129" s="23"/>
      <c r="I129" s="4">
        <v>42500</v>
      </c>
      <c r="J129" s="4">
        <f t="shared" si="27"/>
        <v>17000272.087067861</v>
      </c>
      <c r="K129" s="16">
        <f t="shared" si="28"/>
        <v>850.01360435339302</v>
      </c>
      <c r="L129" s="4">
        <f t="shared" si="29"/>
        <v>648</v>
      </c>
      <c r="M129" s="18">
        <f t="shared" si="24"/>
        <v>1.3117493894342485</v>
      </c>
      <c r="N129" s="16">
        <f t="shared" si="30"/>
        <v>1700.027208706786</v>
      </c>
      <c r="O129" s="4">
        <f t="shared" si="31"/>
        <v>648</v>
      </c>
      <c r="P129" s="18">
        <f t="shared" si="25"/>
        <v>2.6234987788684969</v>
      </c>
      <c r="Q129" s="11">
        <v>648</v>
      </c>
    </row>
    <row r="130" spans="1:17">
      <c r="A130" s="23"/>
      <c r="B130" s="23"/>
      <c r="C130" s="24"/>
      <c r="D130" s="23"/>
      <c r="E130" s="23"/>
      <c r="I130" s="4">
        <v>43000</v>
      </c>
      <c r="J130" s="4">
        <f t="shared" si="27"/>
        <v>17200275.288092189</v>
      </c>
      <c r="K130" s="16">
        <f t="shared" si="28"/>
        <v>860.01376440460945</v>
      </c>
      <c r="L130" s="4">
        <f t="shared" si="29"/>
        <v>648</v>
      </c>
      <c r="M130" s="18">
        <f t="shared" si="24"/>
        <v>1.3271817351922985</v>
      </c>
      <c r="N130" s="16">
        <f t="shared" si="30"/>
        <v>1720.0275288092189</v>
      </c>
      <c r="O130" s="4">
        <f t="shared" si="31"/>
        <v>648</v>
      </c>
      <c r="P130" s="18">
        <f t="shared" si="25"/>
        <v>2.6543634703845971</v>
      </c>
      <c r="Q130" s="11">
        <v>648</v>
      </c>
    </row>
    <row r="131" spans="1:17">
      <c r="A131" s="23"/>
      <c r="B131" s="23"/>
      <c r="C131" s="24"/>
      <c r="D131" s="23"/>
      <c r="E131" s="23"/>
      <c r="I131" s="4">
        <v>43500</v>
      </c>
      <c r="J131" s="4">
        <f t="shared" si="27"/>
        <v>17400278.489116516</v>
      </c>
      <c r="K131" s="16">
        <f t="shared" si="28"/>
        <v>870.01392445582576</v>
      </c>
      <c r="L131" s="4">
        <f t="shared" si="29"/>
        <v>648</v>
      </c>
      <c r="M131" s="18">
        <f t="shared" si="24"/>
        <v>1.3426140809503484</v>
      </c>
      <c r="N131" s="16">
        <f t="shared" si="30"/>
        <v>1740.0278489116515</v>
      </c>
      <c r="O131" s="4">
        <f t="shared" si="31"/>
        <v>648</v>
      </c>
      <c r="P131" s="18">
        <f t="shared" si="25"/>
        <v>2.6852281619006968</v>
      </c>
      <c r="Q131" s="11">
        <v>648</v>
      </c>
    </row>
    <row r="132" spans="1:17">
      <c r="A132" s="23"/>
      <c r="B132" s="23"/>
      <c r="C132" s="24"/>
      <c r="D132" s="23"/>
      <c r="E132" s="23"/>
      <c r="I132" s="4">
        <v>44000</v>
      </c>
      <c r="J132" s="4">
        <f t="shared" si="27"/>
        <v>17600281.690140843</v>
      </c>
      <c r="K132" s="16">
        <f t="shared" si="28"/>
        <v>880.01408450704218</v>
      </c>
      <c r="L132" s="4">
        <f t="shared" si="29"/>
        <v>648</v>
      </c>
      <c r="M132" s="18">
        <f t="shared" si="24"/>
        <v>1.3580464267083985</v>
      </c>
      <c r="N132" s="16">
        <f t="shared" si="30"/>
        <v>1760.0281690140844</v>
      </c>
      <c r="O132" s="4">
        <f t="shared" si="31"/>
        <v>648</v>
      </c>
      <c r="P132" s="18">
        <f t="shared" si="25"/>
        <v>2.716092853416797</v>
      </c>
      <c r="Q132" s="11">
        <v>648</v>
      </c>
    </row>
    <row r="133" spans="1:17">
      <c r="A133" s="23"/>
      <c r="B133" s="23"/>
      <c r="C133" s="24"/>
      <c r="D133" s="23"/>
      <c r="E133" s="23"/>
      <c r="I133" s="4">
        <v>44500</v>
      </c>
      <c r="J133" s="4">
        <f t="shared" ref="J133:J144" si="32">I133*$J$3</f>
        <v>17800284.891165171</v>
      </c>
      <c r="K133" s="16">
        <f t="shared" ref="K133:K144" si="33">J133/$L$3</f>
        <v>890.0142445582585</v>
      </c>
      <c r="L133" s="4">
        <f t="shared" ref="L133:L144" si="34">_xlfn.IFNA(VLOOKUP(K133,S:S,1,1),1)</f>
        <v>648</v>
      </c>
      <c r="M133" s="18">
        <f t="shared" si="24"/>
        <v>1.3734787724664483</v>
      </c>
      <c r="N133" s="16">
        <f t="shared" ref="N133:N144" si="35">J133/$O$3</f>
        <v>1780.028489116517</v>
      </c>
      <c r="O133" s="4">
        <f t="shared" ref="O133:O144" si="36">_xlfn.IFNA(VLOOKUP(N133,S:S,1,1),1)</f>
        <v>648</v>
      </c>
      <c r="P133" s="18">
        <f t="shared" si="25"/>
        <v>2.7469575449328967</v>
      </c>
      <c r="Q133" s="11">
        <v>648</v>
      </c>
    </row>
    <row r="134" spans="1:17">
      <c r="A134" s="23"/>
      <c r="B134" s="23"/>
      <c r="C134" s="24"/>
      <c r="D134" s="23"/>
      <c r="E134" s="23"/>
      <c r="I134" s="4">
        <v>45000</v>
      </c>
      <c r="J134" s="4">
        <f t="shared" si="32"/>
        <v>18000288.092189502</v>
      </c>
      <c r="K134" s="16">
        <f t="shared" si="33"/>
        <v>900.01440460947515</v>
      </c>
      <c r="L134" s="4">
        <f t="shared" si="34"/>
        <v>648</v>
      </c>
      <c r="M134" s="18">
        <f t="shared" ref="M134:M144" si="37">(K134/Q134)</f>
        <v>1.3889111182244986</v>
      </c>
      <c r="N134" s="16">
        <f t="shared" si="35"/>
        <v>1800.0288092189503</v>
      </c>
      <c r="O134" s="4">
        <f t="shared" si="36"/>
        <v>648</v>
      </c>
      <c r="P134" s="18">
        <f t="shared" ref="P134:P144" si="38">(N134/Q134)</f>
        <v>2.7778222364489973</v>
      </c>
      <c r="Q134" s="11">
        <v>648</v>
      </c>
    </row>
    <row r="135" spans="1:17">
      <c r="A135" s="23"/>
      <c r="B135" s="23"/>
      <c r="C135" s="24"/>
      <c r="D135" s="23"/>
      <c r="E135" s="23"/>
      <c r="I135" s="4">
        <v>45500</v>
      </c>
      <c r="J135" s="4">
        <f t="shared" si="32"/>
        <v>18200291.293213829</v>
      </c>
      <c r="K135" s="16">
        <f t="shared" si="33"/>
        <v>910.01456466069146</v>
      </c>
      <c r="L135" s="4">
        <f t="shared" si="34"/>
        <v>648</v>
      </c>
      <c r="M135" s="18">
        <f t="shared" si="37"/>
        <v>1.4043434639825485</v>
      </c>
      <c r="N135" s="16">
        <f t="shared" si="35"/>
        <v>1820.0291293213829</v>
      </c>
      <c r="O135" s="4">
        <f t="shared" si="36"/>
        <v>648</v>
      </c>
      <c r="P135" s="18">
        <f t="shared" si="38"/>
        <v>2.808686927965097</v>
      </c>
      <c r="Q135" s="11">
        <v>648</v>
      </c>
    </row>
    <row r="136" spans="1:17">
      <c r="A136" s="23"/>
      <c r="B136" s="23"/>
      <c r="C136" s="24"/>
      <c r="D136" s="23"/>
      <c r="E136" s="23"/>
      <c r="I136" s="4">
        <v>46000</v>
      </c>
      <c r="J136" s="4">
        <f t="shared" si="32"/>
        <v>18400294.494238157</v>
      </c>
      <c r="K136" s="16">
        <f t="shared" si="33"/>
        <v>920.01472471190789</v>
      </c>
      <c r="L136" s="4">
        <f t="shared" si="34"/>
        <v>648</v>
      </c>
      <c r="M136" s="18">
        <f t="shared" si="37"/>
        <v>1.4197758097405986</v>
      </c>
      <c r="N136" s="16">
        <f t="shared" si="35"/>
        <v>1840.0294494238158</v>
      </c>
      <c r="O136" s="4">
        <f t="shared" si="36"/>
        <v>648</v>
      </c>
      <c r="P136" s="18">
        <f t="shared" si="38"/>
        <v>2.8395516194811972</v>
      </c>
      <c r="Q136" s="11">
        <v>648</v>
      </c>
    </row>
    <row r="137" spans="1:17">
      <c r="A137" s="23"/>
      <c r="B137" s="23"/>
      <c r="C137" s="24"/>
      <c r="D137" s="23"/>
      <c r="E137" s="23"/>
      <c r="I137" s="4">
        <v>46500</v>
      </c>
      <c r="J137" s="4">
        <f t="shared" si="32"/>
        <v>18600297.695262484</v>
      </c>
      <c r="K137" s="16">
        <f t="shared" si="33"/>
        <v>930.0148847631242</v>
      </c>
      <c r="L137" s="4">
        <f t="shared" si="34"/>
        <v>648</v>
      </c>
      <c r="M137" s="18">
        <f t="shared" si="37"/>
        <v>1.4352081554986484</v>
      </c>
      <c r="N137" s="16">
        <f t="shared" si="35"/>
        <v>1860.0297695262484</v>
      </c>
      <c r="O137" s="4">
        <f t="shared" si="36"/>
        <v>648</v>
      </c>
      <c r="P137" s="18">
        <f t="shared" si="38"/>
        <v>2.8704163109972969</v>
      </c>
      <c r="Q137" s="11">
        <v>648</v>
      </c>
    </row>
    <row r="138" spans="1:17">
      <c r="A138" s="23"/>
      <c r="B138" s="23"/>
      <c r="C138" s="24"/>
      <c r="D138" s="23"/>
      <c r="E138" s="23"/>
      <c r="I138" s="4">
        <v>47000</v>
      </c>
      <c r="J138" s="4">
        <f t="shared" si="32"/>
        <v>18800300.896286812</v>
      </c>
      <c r="K138" s="16">
        <f t="shared" si="33"/>
        <v>940.01504481434063</v>
      </c>
      <c r="L138" s="4">
        <f t="shared" si="34"/>
        <v>648</v>
      </c>
      <c r="M138" s="18">
        <f t="shared" si="37"/>
        <v>1.4506405012566985</v>
      </c>
      <c r="N138" s="16">
        <f t="shared" si="35"/>
        <v>1880.0300896286813</v>
      </c>
      <c r="O138" s="4">
        <f t="shared" si="36"/>
        <v>648</v>
      </c>
      <c r="P138" s="18">
        <f t="shared" si="38"/>
        <v>2.901281002513397</v>
      </c>
      <c r="Q138" s="11">
        <v>648</v>
      </c>
    </row>
    <row r="139" spans="1:17">
      <c r="A139" s="23"/>
      <c r="B139" s="23"/>
      <c r="C139" s="24"/>
      <c r="D139" s="23"/>
      <c r="E139" s="23"/>
      <c r="I139" s="4">
        <v>47500</v>
      </c>
      <c r="J139" s="4">
        <f t="shared" si="32"/>
        <v>19000304.097311139</v>
      </c>
      <c r="K139" s="16">
        <f t="shared" si="33"/>
        <v>950.01520486555694</v>
      </c>
      <c r="L139" s="4">
        <f t="shared" si="34"/>
        <v>648</v>
      </c>
      <c r="M139" s="18">
        <f t="shared" si="37"/>
        <v>1.4660728470147484</v>
      </c>
      <c r="N139" s="16">
        <f t="shared" si="35"/>
        <v>1900.0304097311139</v>
      </c>
      <c r="O139" s="4">
        <f t="shared" si="36"/>
        <v>648</v>
      </c>
      <c r="P139" s="18">
        <f t="shared" si="38"/>
        <v>2.9321456940294968</v>
      </c>
      <c r="Q139" s="11">
        <v>648</v>
      </c>
    </row>
    <row r="140" spans="1:17">
      <c r="A140" s="23"/>
      <c r="B140" s="23"/>
      <c r="C140" s="24"/>
      <c r="D140" s="23"/>
      <c r="E140" s="23"/>
      <c r="I140" s="4">
        <v>48000</v>
      </c>
      <c r="J140" s="4">
        <f t="shared" si="32"/>
        <v>19200307.298335467</v>
      </c>
      <c r="K140" s="16">
        <f t="shared" si="33"/>
        <v>960.01536491677336</v>
      </c>
      <c r="L140" s="4">
        <f t="shared" si="34"/>
        <v>648</v>
      </c>
      <c r="M140" s="18">
        <f t="shared" si="37"/>
        <v>1.4815051927727985</v>
      </c>
      <c r="N140" s="16">
        <f t="shared" si="35"/>
        <v>1920.0307298335467</v>
      </c>
      <c r="O140" s="4">
        <f t="shared" si="36"/>
        <v>648</v>
      </c>
      <c r="P140" s="18">
        <f t="shared" si="38"/>
        <v>2.9630103855455969</v>
      </c>
      <c r="Q140" s="11">
        <v>648</v>
      </c>
    </row>
    <row r="141" spans="1:17">
      <c r="A141" s="23"/>
      <c r="B141" s="23"/>
      <c r="C141" s="24"/>
      <c r="D141" s="23"/>
      <c r="E141" s="23"/>
      <c r="I141" s="4">
        <v>48500</v>
      </c>
      <c r="J141" s="4">
        <f t="shared" si="32"/>
        <v>19400310.499359794</v>
      </c>
      <c r="K141" s="16">
        <f t="shared" si="33"/>
        <v>970.01552496798968</v>
      </c>
      <c r="L141" s="4">
        <f t="shared" si="34"/>
        <v>648</v>
      </c>
      <c r="M141" s="18">
        <f t="shared" si="37"/>
        <v>1.4969375385308483</v>
      </c>
      <c r="N141" s="16">
        <f t="shared" si="35"/>
        <v>1940.0310499359794</v>
      </c>
      <c r="O141" s="4">
        <f t="shared" si="36"/>
        <v>648</v>
      </c>
      <c r="P141" s="18">
        <f t="shared" si="38"/>
        <v>2.9938750770616966</v>
      </c>
      <c r="Q141" s="11">
        <v>648</v>
      </c>
    </row>
    <row r="142" spans="1:17">
      <c r="A142" s="23"/>
      <c r="B142" s="23"/>
      <c r="C142" s="24"/>
      <c r="D142" s="23"/>
      <c r="E142" s="23"/>
      <c r="I142" s="4">
        <v>49000</v>
      </c>
      <c r="J142" s="4">
        <f t="shared" si="32"/>
        <v>19600313.700384121</v>
      </c>
      <c r="K142" s="16">
        <f t="shared" si="33"/>
        <v>980.0156850192061</v>
      </c>
      <c r="L142" s="4">
        <f t="shared" si="34"/>
        <v>648</v>
      </c>
      <c r="M142" s="18">
        <f t="shared" si="37"/>
        <v>1.5123698842888984</v>
      </c>
      <c r="N142" s="16">
        <f t="shared" si="35"/>
        <v>1960.0313700384122</v>
      </c>
      <c r="O142" s="4">
        <f t="shared" si="36"/>
        <v>648</v>
      </c>
      <c r="P142" s="18">
        <f t="shared" si="38"/>
        <v>3.0247397685777968</v>
      </c>
      <c r="Q142" s="11">
        <v>648</v>
      </c>
    </row>
    <row r="143" spans="1:17">
      <c r="A143" s="23"/>
      <c r="B143" s="23"/>
      <c r="C143" s="24"/>
      <c r="D143" s="23"/>
      <c r="E143" s="23"/>
      <c r="I143" s="4">
        <v>49500</v>
      </c>
      <c r="J143" s="4">
        <f t="shared" si="32"/>
        <v>19800316.901408449</v>
      </c>
      <c r="K143" s="16">
        <f t="shared" si="33"/>
        <v>990.01584507042242</v>
      </c>
      <c r="L143" s="4">
        <f t="shared" si="34"/>
        <v>648</v>
      </c>
      <c r="M143" s="18">
        <f t="shared" si="37"/>
        <v>1.5278022300469483</v>
      </c>
      <c r="N143" s="16">
        <f t="shared" si="35"/>
        <v>1980.0316901408448</v>
      </c>
      <c r="O143" s="4">
        <f t="shared" si="36"/>
        <v>648</v>
      </c>
      <c r="P143" s="18">
        <f t="shared" si="38"/>
        <v>3.0556044600938965</v>
      </c>
      <c r="Q143" s="11">
        <v>648</v>
      </c>
    </row>
    <row r="144" spans="1:17">
      <c r="A144" s="23"/>
      <c r="B144" s="23"/>
      <c r="C144" s="24"/>
      <c r="D144" s="23"/>
      <c r="E144" s="23"/>
      <c r="I144" s="4">
        <v>50000</v>
      </c>
      <c r="J144" s="4">
        <f t="shared" si="32"/>
        <v>20000320.102432776</v>
      </c>
      <c r="K144" s="16">
        <f t="shared" si="33"/>
        <v>1000.0160051216388</v>
      </c>
      <c r="L144" s="4">
        <f t="shared" si="34"/>
        <v>648</v>
      </c>
      <c r="M144" s="18">
        <f t="shared" si="37"/>
        <v>1.5432345758049981</v>
      </c>
      <c r="N144" s="16">
        <f t="shared" si="35"/>
        <v>2000.0320102432777</v>
      </c>
      <c r="O144" s="4">
        <f t="shared" si="36"/>
        <v>648</v>
      </c>
      <c r="P144" s="18">
        <f t="shared" si="38"/>
        <v>3.0864691516099962</v>
      </c>
      <c r="Q144" s="11">
        <v>648</v>
      </c>
    </row>
    <row r="145" spans="11:14">
      <c r="K145" s="16"/>
      <c r="L145" s="16"/>
      <c r="M145" s="16"/>
      <c r="N145" s="16"/>
    </row>
    <row r="146" spans="11:14">
      <c r="K146" s="16"/>
      <c r="L146" s="16"/>
      <c r="M146" s="16"/>
      <c r="N146" s="16"/>
    </row>
    <row r="147" spans="11:14">
      <c r="K147" s="16"/>
      <c r="L147" s="16"/>
      <c r="M147" s="16"/>
      <c r="N147" s="16"/>
    </row>
    <row r="148" spans="11:14">
      <c r="K148" s="16"/>
      <c r="L148" s="16"/>
      <c r="M148" s="16"/>
      <c r="N148" s="16"/>
    </row>
    <row r="149" spans="11:14">
      <c r="K149" s="16"/>
      <c r="L149" s="16"/>
      <c r="M149" s="16"/>
      <c r="N149" s="16"/>
    </row>
    <row r="150" spans="11:14">
      <c r="K150" s="16"/>
      <c r="L150" s="16"/>
      <c r="M150" s="16"/>
      <c r="N150" s="16"/>
    </row>
    <row r="151" spans="11:14">
      <c r="K151" s="16"/>
      <c r="L151" s="16"/>
      <c r="M151" s="16"/>
      <c r="N151" s="16"/>
    </row>
    <row r="152" spans="11:14">
      <c r="K152" s="16"/>
      <c r="L152" s="16"/>
      <c r="M152" s="16"/>
      <c r="N152" s="16"/>
    </row>
    <row r="153" spans="11:14">
      <c r="K153" s="16"/>
      <c r="L153" s="16"/>
      <c r="M153" s="16"/>
      <c r="N153" s="16"/>
    </row>
    <row r="154" spans="11:14">
      <c r="K154" s="16"/>
      <c r="L154" s="16"/>
      <c r="M154" s="16"/>
      <c r="N154" s="16"/>
    </row>
    <row r="155" spans="11:14">
      <c r="K155" s="16"/>
      <c r="L155" s="16"/>
      <c r="M155" s="16"/>
      <c r="N155" s="16"/>
    </row>
    <row r="156" spans="11:14">
      <c r="K156" s="16"/>
      <c r="L156" s="16"/>
      <c r="M156" s="16"/>
      <c r="N156" s="16"/>
    </row>
    <row r="157" spans="11:14">
      <c r="K157" s="16"/>
      <c r="L157" s="16"/>
      <c r="M157" s="16"/>
      <c r="N157" s="16"/>
    </row>
    <row r="158" spans="11:14">
      <c r="K158" s="16"/>
      <c r="L158" s="16"/>
      <c r="M158" s="16"/>
      <c r="N158" s="16"/>
    </row>
    <row r="159" spans="11:14">
      <c r="K159" s="16"/>
      <c r="L159" s="16"/>
      <c r="M159" s="16"/>
      <c r="N159" s="16"/>
    </row>
    <row r="160" spans="11:14">
      <c r="K160" s="16"/>
      <c r="L160" s="16"/>
      <c r="M160" s="16"/>
      <c r="N160" s="16"/>
    </row>
    <row r="161" spans="11:14">
      <c r="K161" s="16"/>
      <c r="L161" s="16"/>
      <c r="M161" s="16"/>
      <c r="N161" s="16"/>
    </row>
    <row r="162" spans="11:14">
      <c r="K162" s="16"/>
      <c r="L162" s="16"/>
      <c r="M162" s="16"/>
      <c r="N162" s="16"/>
    </row>
    <row r="163" spans="11:14">
      <c r="K163" s="16"/>
      <c r="L163" s="16"/>
      <c r="M163" s="16"/>
      <c r="N163" s="16"/>
    </row>
    <row r="164" spans="11:14">
      <c r="K164" s="16"/>
      <c r="L164" s="16"/>
      <c r="M164" s="16"/>
      <c r="N164" s="16"/>
    </row>
    <row r="165" spans="11:14">
      <c r="K165" s="16"/>
      <c r="L165" s="16"/>
      <c r="M165" s="16"/>
      <c r="N165" s="16"/>
    </row>
    <row r="166" spans="11:14">
      <c r="K166" s="16"/>
      <c r="L166" s="16"/>
      <c r="M166" s="16"/>
      <c r="N166" s="16"/>
    </row>
    <row r="167" spans="11:14">
      <c r="K167" s="16"/>
      <c r="L167" s="16"/>
      <c r="M167" s="16"/>
      <c r="N167" s="16"/>
    </row>
    <row r="168" spans="11:14">
      <c r="K168" s="16"/>
      <c r="L168" s="16"/>
      <c r="M168" s="16"/>
      <c r="N168" s="16"/>
    </row>
    <row r="169" spans="11:14">
      <c r="K169" s="16"/>
      <c r="L169" s="16"/>
      <c r="M169" s="16"/>
      <c r="N169" s="16"/>
    </row>
    <row r="170" spans="11:14">
      <c r="K170" s="16"/>
      <c r="L170" s="16"/>
      <c r="M170" s="16"/>
      <c r="N170" s="16"/>
    </row>
    <row r="171" spans="11:14">
      <c r="K171" s="16"/>
      <c r="L171" s="16"/>
      <c r="M171" s="16"/>
      <c r="N171" s="16"/>
    </row>
    <row r="172" spans="11:14">
      <c r="K172" s="16"/>
      <c r="L172" s="16"/>
      <c r="M172" s="16"/>
      <c r="N172" s="16"/>
    </row>
    <row r="173" spans="11:14">
      <c r="K173" s="16"/>
      <c r="L173" s="16"/>
      <c r="M173" s="16"/>
      <c r="N173" s="16"/>
    </row>
    <row r="174" spans="11:14">
      <c r="K174" s="16"/>
      <c r="L174" s="16"/>
      <c r="M174" s="16"/>
      <c r="N174" s="16"/>
    </row>
    <row r="175" spans="11:14">
      <c r="K175" s="16"/>
      <c r="L175" s="16"/>
      <c r="M175" s="16"/>
      <c r="N175" s="16"/>
    </row>
    <row r="176" spans="11:14">
      <c r="K176" s="16"/>
      <c r="L176" s="16"/>
      <c r="M176" s="16"/>
      <c r="N176" s="16"/>
    </row>
    <row r="177" spans="11:14">
      <c r="K177" s="16"/>
      <c r="L177" s="16"/>
      <c r="M177" s="16"/>
      <c r="N177" s="16"/>
    </row>
    <row r="178" spans="11:14">
      <c r="K178" s="16"/>
      <c r="L178" s="16"/>
      <c r="M178" s="16"/>
      <c r="N178" s="16"/>
    </row>
    <row r="179" spans="11:14">
      <c r="K179" s="16"/>
      <c r="L179" s="16"/>
      <c r="M179" s="16"/>
      <c r="N179" s="16"/>
    </row>
    <row r="180" spans="11:14">
      <c r="K180" s="16"/>
      <c r="L180" s="16"/>
      <c r="M180" s="16"/>
      <c r="N180" s="16"/>
    </row>
    <row r="181" spans="11:14">
      <c r="K181" s="16"/>
      <c r="L181" s="16"/>
      <c r="M181" s="16"/>
      <c r="N181" s="16"/>
    </row>
    <row r="182" spans="11:14">
      <c r="K182" s="16"/>
      <c r="L182" s="16"/>
      <c r="M182" s="16"/>
      <c r="N182" s="16"/>
    </row>
    <row r="183" spans="11:14">
      <c r="K183" s="16"/>
      <c r="L183" s="16"/>
      <c r="M183" s="16"/>
      <c r="N183" s="16"/>
    </row>
    <row r="184" spans="11:14">
      <c r="K184" s="16"/>
      <c r="L184" s="16"/>
      <c r="M184" s="16"/>
      <c r="N184" s="16"/>
    </row>
    <row r="185" spans="11:14">
      <c r="K185" s="16"/>
      <c r="L185" s="16"/>
      <c r="M185" s="16"/>
      <c r="N185" s="16"/>
    </row>
    <row r="186" spans="11:14">
      <c r="K186" s="16"/>
      <c r="L186" s="16"/>
      <c r="M186" s="16"/>
      <c r="N186" s="16"/>
    </row>
    <row r="187" spans="11:14">
      <c r="K187" s="16"/>
      <c r="L187" s="16"/>
      <c r="M187" s="16"/>
      <c r="N187" s="16"/>
    </row>
    <row r="188" spans="11:14">
      <c r="K188" s="16"/>
      <c r="L188" s="16"/>
      <c r="M188" s="16"/>
      <c r="N188" s="16"/>
    </row>
    <row r="189" spans="11:14">
      <c r="K189" s="16"/>
      <c r="L189" s="16"/>
      <c r="M189" s="16"/>
      <c r="N189" s="16"/>
    </row>
    <row r="190" spans="11:14">
      <c r="K190" s="16"/>
      <c r="L190" s="16"/>
      <c r="M190" s="16"/>
      <c r="N190" s="16"/>
    </row>
    <row r="191" spans="11:14">
      <c r="K191" s="16"/>
      <c r="L191" s="16"/>
      <c r="M191" s="16"/>
      <c r="N191" s="16"/>
    </row>
    <row r="192" spans="11:14">
      <c r="K192" s="16"/>
      <c r="L192" s="16"/>
      <c r="M192" s="16"/>
      <c r="N192" s="16"/>
    </row>
    <row r="193" spans="11:14">
      <c r="K193" s="16"/>
      <c r="L193" s="16"/>
      <c r="M193" s="16"/>
      <c r="N193" s="16"/>
    </row>
    <row r="194" spans="11:14">
      <c r="K194" s="16"/>
      <c r="L194" s="16"/>
      <c r="M194" s="16"/>
      <c r="N194" s="16"/>
    </row>
    <row r="195" spans="11:14">
      <c r="K195" s="16"/>
      <c r="L195" s="16"/>
      <c r="M195" s="16"/>
      <c r="N195" s="16"/>
    </row>
    <row r="196" spans="11:14">
      <c r="K196" s="16"/>
      <c r="L196" s="16"/>
      <c r="M196" s="16"/>
      <c r="N196" s="16"/>
    </row>
    <row r="197" spans="11:14">
      <c r="K197" s="16"/>
      <c r="L197" s="16"/>
      <c r="M197" s="16"/>
      <c r="N197" s="16"/>
    </row>
    <row r="198" spans="11:14">
      <c r="K198" s="16"/>
      <c r="L198" s="16"/>
      <c r="M198" s="16"/>
      <c r="N198" s="16"/>
    </row>
    <row r="199" spans="11:14">
      <c r="K199" s="16"/>
      <c r="L199" s="16"/>
      <c r="M199" s="16"/>
      <c r="N199" s="16"/>
    </row>
    <row r="200" spans="11:14">
      <c r="K200" s="16"/>
      <c r="L200" s="16"/>
      <c r="M200" s="16"/>
      <c r="N200" s="16"/>
    </row>
    <row r="201" spans="11:14">
      <c r="K201" s="16"/>
      <c r="L201" s="16"/>
      <c r="M201" s="16"/>
      <c r="N201" s="16"/>
    </row>
    <row r="202" spans="11:14">
      <c r="K202" s="16"/>
      <c r="L202" s="16"/>
      <c r="M202" s="16"/>
      <c r="N202" s="16"/>
    </row>
    <row r="203" spans="11:14">
      <c r="K203" s="16"/>
      <c r="L203" s="16"/>
      <c r="M203" s="16"/>
      <c r="N203" s="16"/>
    </row>
    <row r="204" spans="11:14">
      <c r="K204" s="16"/>
      <c r="L204" s="16"/>
      <c r="M204" s="16"/>
      <c r="N204" s="16"/>
    </row>
    <row r="205" spans="11:14">
      <c r="K205" s="16"/>
      <c r="L205" s="16"/>
      <c r="M205" s="16"/>
      <c r="N205" s="16"/>
    </row>
    <row r="206" spans="11:14">
      <c r="K206" s="16"/>
      <c r="L206" s="16"/>
      <c r="M206" s="16"/>
      <c r="N206" s="16"/>
    </row>
    <row r="207" spans="11:14">
      <c r="K207" s="16"/>
      <c r="L207" s="16"/>
      <c r="M207" s="16"/>
      <c r="N207" s="16"/>
    </row>
    <row r="208" spans="11:14">
      <c r="K208" s="16"/>
      <c r="L208" s="16"/>
      <c r="M208" s="16"/>
      <c r="N208" s="16"/>
    </row>
    <row r="209" spans="11:14">
      <c r="K209" s="16"/>
      <c r="L209" s="16"/>
      <c r="M209" s="16"/>
      <c r="N209" s="16"/>
    </row>
    <row r="210" spans="11:14">
      <c r="K210" s="16"/>
      <c r="L210" s="16"/>
      <c r="M210" s="16"/>
      <c r="N210" s="16"/>
    </row>
    <row r="211" spans="11:14">
      <c r="K211" s="16"/>
      <c r="L211" s="16"/>
      <c r="M211" s="16"/>
      <c r="N211" s="16"/>
    </row>
    <row r="212" spans="11:14">
      <c r="K212" s="16"/>
      <c r="L212" s="16"/>
      <c r="M212" s="16"/>
      <c r="N212" s="16"/>
    </row>
    <row r="213" spans="11:14">
      <c r="K213" s="16"/>
      <c r="L213" s="16"/>
      <c r="M213" s="16"/>
      <c r="N213" s="16"/>
    </row>
    <row r="214" spans="11:14">
      <c r="K214" s="16"/>
      <c r="L214" s="16"/>
      <c r="M214" s="16"/>
      <c r="N214" s="16"/>
    </row>
    <row r="215" spans="11:14">
      <c r="K215" s="16"/>
      <c r="L215" s="16"/>
      <c r="M215" s="16"/>
      <c r="N215" s="16"/>
    </row>
    <row r="216" spans="11:14">
      <c r="K216" s="16"/>
      <c r="L216" s="16"/>
      <c r="M216" s="16"/>
      <c r="N216" s="16"/>
    </row>
    <row r="217" spans="11:14">
      <c r="K217" s="16"/>
      <c r="L217" s="16"/>
      <c r="M217" s="16"/>
      <c r="N217" s="16"/>
    </row>
    <row r="218" spans="11:14">
      <c r="K218" s="16"/>
      <c r="L218" s="16"/>
      <c r="M218" s="16"/>
      <c r="N218" s="16"/>
    </row>
    <row r="219" spans="11:14">
      <c r="K219" s="16"/>
      <c r="L219" s="16"/>
      <c r="M219" s="16"/>
      <c r="N219" s="16"/>
    </row>
    <row r="220" spans="11:14">
      <c r="K220" s="16"/>
      <c r="L220" s="16"/>
      <c r="M220" s="16"/>
      <c r="N220" s="16"/>
    </row>
    <row r="221" spans="11:14">
      <c r="K221" s="16"/>
      <c r="L221" s="16"/>
      <c r="M221" s="16"/>
      <c r="N221" s="16"/>
    </row>
    <row r="222" spans="11:14">
      <c r="K222" s="16"/>
      <c r="L222" s="16"/>
      <c r="M222" s="16"/>
      <c r="N222" s="16"/>
    </row>
    <row r="223" spans="11:14">
      <c r="K223" s="16"/>
      <c r="L223" s="16"/>
      <c r="M223" s="16"/>
      <c r="N223" s="16"/>
    </row>
    <row r="224" spans="11:14">
      <c r="K224" s="16"/>
      <c r="L224" s="16"/>
      <c r="M224" s="16"/>
      <c r="N224" s="16"/>
    </row>
    <row r="225" spans="11:14">
      <c r="K225" s="16"/>
      <c r="L225" s="16"/>
      <c r="M225" s="16"/>
      <c r="N225" s="16"/>
    </row>
    <row r="226" spans="11:14">
      <c r="K226" s="16"/>
      <c r="L226" s="16"/>
      <c r="M226" s="16"/>
      <c r="N226" s="16"/>
    </row>
    <row r="227" spans="11:14">
      <c r="K227" s="16"/>
      <c r="L227" s="16"/>
      <c r="M227" s="16"/>
      <c r="N227" s="16"/>
    </row>
    <row r="228" spans="11:14">
      <c r="K228" s="16"/>
      <c r="L228" s="16"/>
      <c r="M228" s="16"/>
      <c r="N228" s="16"/>
    </row>
    <row r="229" spans="11:14">
      <c r="K229" s="16"/>
      <c r="L229" s="16"/>
      <c r="M229" s="16"/>
      <c r="N229" s="16"/>
    </row>
    <row r="230" spans="11:14">
      <c r="K230" s="16"/>
      <c r="L230" s="16"/>
      <c r="M230" s="16"/>
      <c r="N230" s="16"/>
    </row>
    <row r="231" spans="11:14">
      <c r="K231" s="16"/>
      <c r="L231" s="16"/>
      <c r="M231" s="16"/>
      <c r="N231" s="16"/>
    </row>
    <row r="232" spans="11:14">
      <c r="K232" s="16"/>
      <c r="L232" s="16"/>
      <c r="M232" s="16"/>
      <c r="N232" s="16"/>
    </row>
    <row r="233" spans="11:14">
      <c r="K233" s="16"/>
      <c r="L233" s="16"/>
      <c r="M233" s="16"/>
      <c r="N233" s="16"/>
    </row>
    <row r="234" spans="11:14">
      <c r="K234" s="16"/>
      <c r="L234" s="16"/>
      <c r="M234" s="16"/>
      <c r="N234" s="16"/>
    </row>
    <row r="235" spans="11:14">
      <c r="K235" s="16"/>
      <c r="L235" s="16"/>
      <c r="M235" s="16"/>
      <c r="N235" s="16"/>
    </row>
    <row r="236" spans="11:14">
      <c r="K236" s="16"/>
      <c r="L236" s="16"/>
      <c r="M236" s="16"/>
      <c r="N236" s="16"/>
    </row>
    <row r="237" spans="11:14">
      <c r="K237" s="16"/>
      <c r="L237" s="16"/>
      <c r="M237" s="16"/>
      <c r="N237" s="16"/>
    </row>
    <row r="238" spans="11:14">
      <c r="K238" s="16"/>
      <c r="L238" s="16"/>
      <c r="M238" s="16"/>
      <c r="N238" s="16"/>
    </row>
    <row r="239" spans="11:14">
      <c r="K239" s="16"/>
      <c r="L239" s="16"/>
      <c r="M239" s="16"/>
      <c r="N239" s="16"/>
    </row>
    <row r="240" spans="11:14">
      <c r="K240" s="16"/>
      <c r="L240" s="16"/>
      <c r="M240" s="16"/>
      <c r="N240" s="16"/>
    </row>
    <row r="241" spans="11:14">
      <c r="K241" s="16"/>
      <c r="L241" s="16"/>
      <c r="M241" s="16"/>
      <c r="N241" s="16"/>
    </row>
    <row r="242" spans="11:14">
      <c r="K242" s="16"/>
      <c r="L242" s="16"/>
      <c r="M242" s="16"/>
      <c r="N242" s="16"/>
    </row>
    <row r="243" spans="11:14">
      <c r="K243" s="16"/>
      <c r="L243" s="16"/>
      <c r="M243" s="16"/>
      <c r="N243" s="16"/>
    </row>
    <row r="244" spans="11:14">
      <c r="K244" s="16"/>
      <c r="L244" s="16"/>
      <c r="M244" s="16"/>
      <c r="N244" s="16"/>
    </row>
    <row r="245" spans="11:14">
      <c r="K245" s="16"/>
      <c r="L245" s="16"/>
      <c r="M245" s="16"/>
      <c r="N245" s="16"/>
    </row>
    <row r="246" spans="11:14">
      <c r="K246" s="16"/>
      <c r="L246" s="16"/>
      <c r="M246" s="16"/>
      <c r="N246" s="16"/>
    </row>
    <row r="247" spans="11:14">
      <c r="K247" s="16"/>
      <c r="L247" s="16"/>
      <c r="M247" s="16"/>
      <c r="N247" s="16"/>
    </row>
    <row r="248" spans="11:14">
      <c r="K248" s="16"/>
      <c r="L248" s="16"/>
      <c r="M248" s="16"/>
      <c r="N248" s="16"/>
    </row>
    <row r="249" spans="11:14">
      <c r="K249" s="16"/>
      <c r="L249" s="16"/>
      <c r="M249" s="16"/>
      <c r="N249" s="16"/>
    </row>
    <row r="250" spans="11:14">
      <c r="K250" s="16"/>
      <c r="L250" s="16"/>
      <c r="M250" s="16"/>
      <c r="N250" s="16"/>
    </row>
    <row r="251" spans="11:14">
      <c r="K251" s="16"/>
      <c r="L251" s="16"/>
      <c r="M251" s="16"/>
      <c r="N251" s="16"/>
    </row>
    <row r="252" spans="11:14">
      <c r="K252" s="16"/>
      <c r="L252" s="16"/>
      <c r="M252" s="16"/>
      <c r="N252" s="16"/>
    </row>
    <row r="253" spans="11:14">
      <c r="K253" s="16"/>
      <c r="L253" s="16"/>
      <c r="M253" s="16"/>
      <c r="N253" s="16"/>
    </row>
    <row r="254" spans="11:14">
      <c r="K254" s="16"/>
      <c r="L254" s="16"/>
      <c r="M254" s="16"/>
      <c r="N254" s="16"/>
    </row>
    <row r="255" spans="11:14">
      <c r="K255" s="16"/>
      <c r="L255" s="16"/>
      <c r="M255" s="16"/>
      <c r="N255" s="16"/>
    </row>
    <row r="256" spans="11:14">
      <c r="K256" s="16"/>
      <c r="L256" s="16"/>
      <c r="M256" s="16"/>
      <c r="N256" s="16"/>
    </row>
    <row r="257" spans="11:14">
      <c r="K257" s="16"/>
      <c r="L257" s="16"/>
      <c r="M257" s="16"/>
      <c r="N257" s="16"/>
    </row>
    <row r="258" spans="11:14">
      <c r="K258" s="16"/>
      <c r="L258" s="16"/>
      <c r="M258" s="16"/>
      <c r="N258" s="16"/>
    </row>
    <row r="259" spans="11:14">
      <c r="K259" s="16"/>
      <c r="L259" s="16"/>
      <c r="M259" s="16"/>
      <c r="N259" s="16"/>
    </row>
    <row r="260" spans="11:14">
      <c r="K260" s="16"/>
      <c r="L260" s="16"/>
      <c r="M260" s="16"/>
      <c r="N260" s="16"/>
    </row>
    <row r="261" spans="11:14">
      <c r="K261" s="16"/>
      <c r="L261" s="16"/>
      <c r="M261" s="16"/>
      <c r="N261" s="16"/>
    </row>
    <row r="262" spans="11:14">
      <c r="K262" s="16"/>
      <c r="L262" s="16"/>
      <c r="M262" s="16"/>
      <c r="N262" s="16"/>
    </row>
    <row r="263" spans="11:14">
      <c r="K263" s="16"/>
      <c r="L263" s="16"/>
      <c r="M263" s="16"/>
      <c r="N263" s="16"/>
    </row>
    <row r="264" spans="11:14">
      <c r="K264" s="16"/>
      <c r="L264" s="16"/>
      <c r="M264" s="16"/>
      <c r="N264" s="16"/>
    </row>
    <row r="265" spans="11:14">
      <c r="K265" s="16"/>
      <c r="L265" s="16"/>
      <c r="M265" s="16"/>
      <c r="N265" s="16"/>
    </row>
    <row r="266" spans="11:14">
      <c r="K266" s="16"/>
      <c r="L266" s="16"/>
      <c r="M266" s="16"/>
      <c r="N266" s="16"/>
    </row>
    <row r="267" spans="11:14">
      <c r="K267" s="16"/>
      <c r="L267" s="16"/>
      <c r="M267" s="16"/>
      <c r="N267" s="16"/>
    </row>
    <row r="268" spans="11:14">
      <c r="K268" s="16"/>
      <c r="L268" s="16"/>
      <c r="M268" s="16"/>
      <c r="N268" s="16"/>
    </row>
    <row r="269" spans="11:14">
      <c r="K269" s="16"/>
      <c r="L269" s="16"/>
      <c r="M269" s="16"/>
      <c r="N269" s="16"/>
    </row>
    <row r="270" spans="11:14">
      <c r="K270" s="16"/>
      <c r="L270" s="16"/>
      <c r="M270" s="16"/>
      <c r="N270" s="16"/>
    </row>
    <row r="271" spans="11:14">
      <c r="K271" s="16"/>
      <c r="L271" s="16"/>
      <c r="M271" s="16"/>
      <c r="N271" s="16"/>
    </row>
    <row r="272" spans="11:14">
      <c r="K272" s="16"/>
      <c r="L272" s="16"/>
      <c r="M272" s="16"/>
      <c r="N272" s="16"/>
    </row>
    <row r="273" spans="11:14">
      <c r="K273" s="16"/>
      <c r="L273" s="16"/>
      <c r="M273" s="16"/>
      <c r="N273" s="16"/>
    </row>
    <row r="274" spans="11:14">
      <c r="K274" s="16"/>
      <c r="L274" s="16"/>
      <c r="M274" s="16"/>
      <c r="N274" s="16"/>
    </row>
    <row r="275" spans="11:14">
      <c r="K275" s="16"/>
      <c r="L275" s="16"/>
      <c r="M275" s="16"/>
      <c r="N275" s="16"/>
    </row>
    <row r="276" spans="11:14">
      <c r="K276" s="16"/>
      <c r="L276" s="16"/>
      <c r="M276" s="16"/>
      <c r="N276" s="16"/>
    </row>
    <row r="277" spans="11:14">
      <c r="K277" s="16"/>
      <c r="L277" s="16"/>
      <c r="M277" s="16"/>
      <c r="N277" s="16"/>
    </row>
    <row r="278" spans="11:14">
      <c r="K278" s="16"/>
      <c r="L278" s="16"/>
      <c r="M278" s="16"/>
      <c r="N278" s="16"/>
    </row>
    <row r="279" spans="11:14">
      <c r="K279" s="16"/>
      <c r="L279" s="16"/>
      <c r="M279" s="16"/>
      <c r="N279" s="16"/>
    </row>
    <row r="280" spans="11:14">
      <c r="K280" s="16"/>
      <c r="L280" s="16"/>
      <c r="M280" s="16"/>
      <c r="N280" s="16"/>
    </row>
    <row r="281" spans="11:14">
      <c r="K281" s="16"/>
      <c r="L281" s="16"/>
      <c r="M281" s="16"/>
      <c r="N281" s="16"/>
    </row>
    <row r="282" spans="11:14">
      <c r="K282" s="16"/>
      <c r="L282" s="16"/>
      <c r="M282" s="16"/>
      <c r="N282" s="16"/>
    </row>
    <row r="283" spans="11:14">
      <c r="K283" s="16"/>
      <c r="L283" s="16"/>
      <c r="M283" s="16"/>
      <c r="N283" s="16"/>
    </row>
    <row r="284" spans="11:14">
      <c r="K284" s="16"/>
      <c r="L284" s="16"/>
      <c r="M284" s="16"/>
      <c r="N284" s="16"/>
    </row>
    <row r="285" spans="11:14">
      <c r="K285" s="16"/>
      <c r="L285" s="16"/>
      <c r="M285" s="16"/>
      <c r="N285" s="16"/>
    </row>
    <row r="286" spans="11:14">
      <c r="K286" s="16"/>
      <c r="L286" s="16"/>
      <c r="M286" s="16"/>
      <c r="N286" s="16"/>
    </row>
    <row r="287" spans="11:14">
      <c r="K287" s="16"/>
      <c r="L287" s="16"/>
      <c r="M287" s="16"/>
      <c r="N287" s="16"/>
    </row>
    <row r="288" spans="11:14">
      <c r="K288" s="16"/>
      <c r="L288" s="16"/>
      <c r="M288" s="16"/>
      <c r="N288" s="16"/>
    </row>
    <row r="289" spans="11:14">
      <c r="K289" s="16"/>
      <c r="L289" s="16"/>
      <c r="M289" s="16"/>
      <c r="N289" s="16"/>
    </row>
    <row r="290" spans="11:14">
      <c r="K290" s="16"/>
      <c r="L290" s="16"/>
      <c r="M290" s="16"/>
      <c r="N290" s="16"/>
    </row>
    <row r="291" spans="11:14">
      <c r="K291" s="16"/>
      <c r="L291" s="16"/>
      <c r="M291" s="16"/>
      <c r="N291" s="16"/>
    </row>
    <row r="292" spans="11:14">
      <c r="K292" s="16"/>
      <c r="L292" s="16"/>
      <c r="M292" s="16"/>
      <c r="N292" s="16"/>
    </row>
    <row r="293" spans="11:14">
      <c r="K293" s="16"/>
      <c r="L293" s="16"/>
      <c r="M293" s="16"/>
      <c r="N293" s="16"/>
    </row>
    <row r="294" spans="11:14">
      <c r="K294" s="16"/>
      <c r="L294" s="16"/>
      <c r="M294" s="16"/>
      <c r="N294" s="16"/>
    </row>
    <row r="295" spans="11:14">
      <c r="K295" s="16"/>
      <c r="L295" s="16"/>
      <c r="M295" s="16"/>
      <c r="N295" s="16"/>
    </row>
    <row r="296" spans="11:14">
      <c r="K296" s="16"/>
      <c r="L296" s="16"/>
      <c r="M296" s="16"/>
      <c r="N296" s="16"/>
    </row>
    <row r="297" spans="11:14">
      <c r="K297" s="16"/>
      <c r="L297" s="16"/>
      <c r="M297" s="16"/>
      <c r="N297" s="16"/>
    </row>
    <row r="298" spans="11:14">
      <c r="K298" s="16"/>
      <c r="L298" s="16"/>
      <c r="M298" s="16"/>
      <c r="N298" s="16"/>
    </row>
    <row r="299" spans="11:14">
      <c r="K299" s="16"/>
      <c r="L299" s="16"/>
      <c r="M299" s="16"/>
      <c r="N299" s="16"/>
    </row>
    <row r="300" spans="11:14">
      <c r="K300" s="16"/>
      <c r="L300" s="16"/>
      <c r="M300" s="16"/>
      <c r="N300" s="16"/>
    </row>
    <row r="301" spans="11:14">
      <c r="K301" s="16"/>
      <c r="L301" s="16"/>
      <c r="M301" s="16"/>
      <c r="N301" s="16"/>
    </row>
    <row r="302" spans="11:14">
      <c r="K302" s="16"/>
      <c r="L302" s="16"/>
      <c r="M302" s="16"/>
      <c r="N302" s="16"/>
    </row>
    <row r="303" spans="11:14">
      <c r="K303" s="16"/>
      <c r="L303" s="16"/>
      <c r="M303" s="16"/>
      <c r="N303" s="16"/>
    </row>
    <row r="304" spans="11:14">
      <c r="K304" s="16"/>
      <c r="L304" s="16"/>
      <c r="M304" s="16"/>
      <c r="N304" s="16"/>
    </row>
    <row r="305" spans="11:14">
      <c r="K305" s="16"/>
      <c r="L305" s="16"/>
      <c r="M305" s="16"/>
      <c r="N305" s="16"/>
    </row>
    <row r="306" spans="11:14">
      <c r="K306" s="16"/>
      <c r="L306" s="16"/>
      <c r="M306" s="16"/>
      <c r="N306" s="16"/>
    </row>
    <row r="307" spans="11:14">
      <c r="K307" s="16"/>
      <c r="L307" s="16"/>
      <c r="M307" s="16"/>
      <c r="N307" s="16"/>
    </row>
    <row r="308" spans="11:14">
      <c r="K308" s="16"/>
      <c r="L308" s="16"/>
      <c r="M308" s="16"/>
      <c r="N308" s="16"/>
    </row>
    <row r="309" spans="11:14">
      <c r="K309" s="16"/>
      <c r="L309" s="16"/>
      <c r="M309" s="16"/>
      <c r="N309" s="16"/>
    </row>
    <row r="310" spans="11:14">
      <c r="K310" s="16"/>
      <c r="L310" s="16"/>
      <c r="M310" s="16"/>
      <c r="N310" s="16"/>
    </row>
    <row r="311" spans="11:14">
      <c r="K311" s="16"/>
      <c r="L311" s="16"/>
      <c r="M311" s="16"/>
      <c r="N311" s="16"/>
    </row>
    <row r="312" spans="11:14">
      <c r="K312" s="16"/>
      <c r="L312" s="16"/>
      <c r="M312" s="16"/>
      <c r="N312" s="16"/>
    </row>
    <row r="313" spans="11:14">
      <c r="K313" s="16"/>
      <c r="L313" s="16"/>
      <c r="M313" s="16"/>
      <c r="N313" s="16"/>
    </row>
    <row r="314" spans="11:14">
      <c r="K314" s="16"/>
      <c r="L314" s="16"/>
      <c r="M314" s="16"/>
      <c r="N314" s="16"/>
    </row>
    <row r="315" spans="11:14">
      <c r="K315" s="16"/>
      <c r="L315" s="16"/>
      <c r="M315" s="16"/>
      <c r="N315" s="16"/>
    </row>
    <row r="316" spans="11:14">
      <c r="K316" s="16"/>
      <c r="L316" s="16"/>
      <c r="M316" s="16"/>
      <c r="N316" s="16"/>
    </row>
    <row r="317" spans="11:14">
      <c r="K317" s="16"/>
      <c r="L317" s="16"/>
      <c r="M317" s="16"/>
      <c r="N317" s="16"/>
    </row>
    <row r="318" spans="11:14">
      <c r="K318" s="16"/>
      <c r="L318" s="16"/>
      <c r="M318" s="16"/>
      <c r="N318" s="16"/>
    </row>
    <row r="319" spans="11:14">
      <c r="K319" s="16"/>
      <c r="L319" s="16"/>
      <c r="M319" s="16"/>
      <c r="N319" s="16"/>
    </row>
    <row r="320" spans="11:14">
      <c r="K320" s="16"/>
      <c r="L320" s="16"/>
      <c r="M320" s="16"/>
      <c r="N320" s="16"/>
    </row>
    <row r="321" spans="11:14">
      <c r="K321" s="16"/>
      <c r="L321" s="16"/>
      <c r="M321" s="16"/>
      <c r="N321" s="16"/>
    </row>
    <row r="322" spans="11:14">
      <c r="K322" s="16"/>
      <c r="L322" s="16"/>
      <c r="M322" s="16"/>
      <c r="N322" s="16"/>
    </row>
    <row r="323" spans="11:14">
      <c r="K323" s="16"/>
      <c r="L323" s="16"/>
      <c r="M323" s="16"/>
      <c r="N323" s="16"/>
    </row>
    <row r="324" spans="11:14">
      <c r="K324" s="16"/>
      <c r="L324" s="16"/>
      <c r="M324" s="16"/>
      <c r="N324" s="16"/>
    </row>
    <row r="325" spans="11:14">
      <c r="K325" s="16"/>
      <c r="L325" s="16"/>
      <c r="M325" s="16"/>
      <c r="N325" s="16"/>
    </row>
    <row r="326" spans="11:14">
      <c r="K326" s="16"/>
      <c r="L326" s="16"/>
      <c r="M326" s="16"/>
      <c r="N326" s="16"/>
    </row>
    <row r="327" spans="11:14">
      <c r="K327" s="16"/>
      <c r="L327" s="16"/>
      <c r="M327" s="16"/>
      <c r="N327" s="16"/>
    </row>
    <row r="328" spans="11:14">
      <c r="K328" s="16"/>
      <c r="L328" s="16"/>
      <c r="M328" s="16"/>
      <c r="N328" s="16"/>
    </row>
    <row r="329" spans="11:14">
      <c r="K329" s="16"/>
      <c r="L329" s="16"/>
      <c r="M329" s="16"/>
      <c r="N329" s="16"/>
    </row>
    <row r="330" spans="11:14">
      <c r="K330" s="16"/>
      <c r="L330" s="16"/>
      <c r="M330" s="16"/>
      <c r="N330" s="16"/>
    </row>
    <row r="331" spans="11:14">
      <c r="K331" s="16"/>
      <c r="L331" s="16"/>
      <c r="M331" s="16"/>
      <c r="N331" s="16"/>
    </row>
    <row r="332" spans="11:14">
      <c r="K332" s="16"/>
      <c r="L332" s="16"/>
      <c r="M332" s="16"/>
      <c r="N332" s="16"/>
    </row>
    <row r="333" spans="11:14">
      <c r="K333" s="16"/>
      <c r="L333" s="16"/>
      <c r="M333" s="16"/>
      <c r="N333" s="16"/>
    </row>
    <row r="334" spans="11:14">
      <c r="K334" s="16"/>
      <c r="L334" s="16"/>
      <c r="M334" s="16"/>
      <c r="N334" s="16"/>
    </row>
    <row r="335" spans="11:14">
      <c r="K335" s="16"/>
      <c r="L335" s="16"/>
      <c r="M335" s="16"/>
      <c r="N335" s="16"/>
    </row>
    <row r="336" spans="11:14">
      <c r="K336" s="16"/>
      <c r="L336" s="16"/>
      <c r="M336" s="16"/>
      <c r="N336" s="16"/>
    </row>
    <row r="337" spans="11:14">
      <c r="K337" s="16"/>
      <c r="L337" s="16"/>
      <c r="M337" s="16"/>
      <c r="N337" s="16"/>
    </row>
    <row r="338" spans="11:14">
      <c r="K338" s="16"/>
      <c r="L338" s="16"/>
      <c r="M338" s="16"/>
      <c r="N338" s="16"/>
    </row>
    <row r="339" spans="11:14">
      <c r="K339" s="16"/>
      <c r="L339" s="16"/>
      <c r="M339" s="16"/>
      <c r="N339" s="16"/>
    </row>
    <row r="340" spans="11:14">
      <c r="K340" s="16"/>
      <c r="L340" s="16"/>
      <c r="M340" s="16"/>
      <c r="N340" s="16"/>
    </row>
    <row r="341" spans="11:14">
      <c r="K341" s="16"/>
      <c r="L341" s="16"/>
      <c r="M341" s="16"/>
      <c r="N341" s="16"/>
    </row>
    <row r="342" spans="11:14">
      <c r="K342" s="16"/>
      <c r="L342" s="16"/>
      <c r="M342" s="16"/>
      <c r="N342" s="16"/>
    </row>
    <row r="343" spans="11:14">
      <c r="K343" s="16"/>
      <c r="L343" s="16"/>
      <c r="M343" s="16"/>
      <c r="N343" s="16"/>
    </row>
    <row r="344" spans="11:14">
      <c r="K344" s="16"/>
      <c r="L344" s="16"/>
      <c r="M344" s="16"/>
      <c r="N344" s="16"/>
    </row>
    <row r="345" spans="11:14">
      <c r="K345" s="16"/>
      <c r="L345" s="16"/>
      <c r="M345" s="16"/>
      <c r="N345" s="16"/>
    </row>
    <row r="346" spans="11:14">
      <c r="K346" s="16"/>
      <c r="L346" s="16"/>
      <c r="M346" s="16"/>
      <c r="N346" s="16"/>
    </row>
    <row r="347" spans="11:14">
      <c r="K347" s="16"/>
      <c r="L347" s="16"/>
      <c r="M347" s="16"/>
      <c r="N347" s="16"/>
    </row>
    <row r="348" spans="11:14">
      <c r="K348" s="16"/>
      <c r="L348" s="16"/>
      <c r="M348" s="16"/>
      <c r="N348" s="16"/>
    </row>
    <row r="349" spans="11:14">
      <c r="K349" s="16"/>
      <c r="L349" s="16"/>
      <c r="M349" s="16"/>
      <c r="N349" s="16"/>
    </row>
    <row r="350" spans="11:14">
      <c r="K350" s="16"/>
      <c r="L350" s="16"/>
      <c r="M350" s="16"/>
      <c r="N350" s="16"/>
    </row>
    <row r="351" spans="11:14">
      <c r="K351" s="16"/>
      <c r="L351" s="16"/>
      <c r="M351" s="16"/>
      <c r="N351" s="16"/>
    </row>
    <row r="352" spans="11:14">
      <c r="K352" s="16"/>
      <c r="L352" s="16"/>
      <c r="M352" s="16"/>
      <c r="N352" s="16"/>
    </row>
    <row r="353" spans="11:14">
      <c r="K353" s="16"/>
      <c r="L353" s="16"/>
      <c r="M353" s="16"/>
      <c r="N353" s="16"/>
    </row>
    <row r="354" spans="11:14">
      <c r="K354" s="16"/>
      <c r="L354" s="16"/>
      <c r="M354" s="16"/>
      <c r="N354" s="16"/>
    </row>
    <row r="355" spans="11:14">
      <c r="K355" s="16"/>
      <c r="L355" s="16"/>
      <c r="M355" s="16"/>
      <c r="N355" s="16"/>
    </row>
    <row r="356" spans="11:14">
      <c r="K356" s="16"/>
      <c r="L356" s="16"/>
      <c r="M356" s="16"/>
      <c r="N356" s="16"/>
    </row>
    <row r="357" spans="11:14">
      <c r="K357" s="16"/>
      <c r="L357" s="16"/>
      <c r="M357" s="16"/>
      <c r="N357" s="16"/>
    </row>
    <row r="358" spans="11:14">
      <c r="K358" s="16"/>
      <c r="L358" s="16"/>
      <c r="M358" s="16"/>
      <c r="N358" s="16"/>
    </row>
    <row r="359" spans="11:14">
      <c r="K359" s="16"/>
      <c r="L359" s="16"/>
      <c r="M359" s="16"/>
      <c r="N359" s="16"/>
    </row>
    <row r="360" spans="11:14">
      <c r="K360" s="16"/>
      <c r="L360" s="16"/>
      <c r="M360" s="16"/>
      <c r="N360" s="16"/>
    </row>
    <row r="361" spans="11:14">
      <c r="K361" s="16"/>
      <c r="L361" s="16"/>
      <c r="M361" s="16"/>
      <c r="N361" s="16"/>
    </row>
    <row r="362" spans="11:14">
      <c r="K362" s="16"/>
      <c r="L362" s="16"/>
      <c r="M362" s="16"/>
      <c r="N362" s="16"/>
    </row>
    <row r="363" spans="11:14">
      <c r="K363" s="16"/>
      <c r="L363" s="16"/>
      <c r="M363" s="16"/>
      <c r="N363" s="16"/>
    </row>
    <row r="364" spans="11:14">
      <c r="K364" s="16"/>
      <c r="L364" s="16"/>
      <c r="M364" s="16"/>
      <c r="N364" s="16"/>
    </row>
    <row r="365" spans="11:14">
      <c r="K365" s="16"/>
      <c r="L365" s="16"/>
      <c r="M365" s="16"/>
      <c r="N365" s="16"/>
    </row>
    <row r="366" spans="11:14">
      <c r="K366" s="16"/>
      <c r="L366" s="16"/>
      <c r="M366" s="16"/>
      <c r="N366" s="16"/>
    </row>
    <row r="367" spans="11:14">
      <c r="K367" s="16"/>
      <c r="L367" s="16"/>
      <c r="M367" s="16"/>
      <c r="N367" s="16"/>
    </row>
    <row r="368" spans="11:14">
      <c r="K368" s="16"/>
      <c r="L368" s="16"/>
      <c r="M368" s="16"/>
      <c r="N368" s="16"/>
    </row>
    <row r="369" spans="11:14">
      <c r="K369" s="16"/>
      <c r="L369" s="16"/>
      <c r="M369" s="16"/>
      <c r="N369" s="16"/>
    </row>
    <row r="370" spans="11:14">
      <c r="K370" s="16"/>
      <c r="L370" s="16"/>
      <c r="M370" s="16"/>
      <c r="N370" s="16"/>
    </row>
    <row r="371" spans="11:14">
      <c r="K371" s="16"/>
      <c r="L371" s="16"/>
      <c r="M371" s="16"/>
      <c r="N371" s="16"/>
    </row>
    <row r="372" spans="11:14">
      <c r="K372" s="16"/>
      <c r="L372" s="16"/>
      <c r="M372" s="16"/>
      <c r="N372" s="16"/>
    </row>
    <row r="373" spans="11:14">
      <c r="K373" s="16"/>
      <c r="L373" s="16"/>
      <c r="M373" s="16"/>
      <c r="N373" s="16"/>
    </row>
    <row r="374" spans="11:14">
      <c r="K374" s="16"/>
      <c r="L374" s="16"/>
      <c r="M374" s="16"/>
      <c r="N374" s="16"/>
    </row>
    <row r="375" spans="11:14">
      <c r="K375" s="16"/>
      <c r="L375" s="16"/>
      <c r="M375" s="16"/>
      <c r="N375" s="16"/>
    </row>
    <row r="376" spans="11:14">
      <c r="K376" s="16"/>
      <c r="L376" s="16"/>
      <c r="M376" s="16"/>
      <c r="N376" s="16"/>
    </row>
    <row r="377" spans="11:14">
      <c r="K377" s="16"/>
      <c r="L377" s="16"/>
      <c r="M377" s="16"/>
      <c r="N377" s="16"/>
    </row>
    <row r="378" spans="11:14">
      <c r="K378" s="16"/>
      <c r="L378" s="16"/>
      <c r="M378" s="16"/>
      <c r="N378" s="16"/>
    </row>
    <row r="379" spans="11:14">
      <c r="K379" s="16"/>
      <c r="L379" s="16"/>
      <c r="M379" s="16"/>
      <c r="N379" s="16"/>
    </row>
    <row r="380" spans="11:14">
      <c r="K380" s="16"/>
      <c r="L380" s="16"/>
      <c r="M380" s="16"/>
      <c r="N380" s="16"/>
    </row>
    <row r="381" spans="11:14">
      <c r="K381" s="16"/>
      <c r="L381" s="16"/>
      <c r="M381" s="16"/>
      <c r="N381" s="16"/>
    </row>
    <row r="382" spans="11:14">
      <c r="K382" s="16"/>
      <c r="L382" s="16"/>
      <c r="M382" s="16"/>
      <c r="N382" s="16"/>
    </row>
    <row r="383" spans="11:14">
      <c r="K383" s="16"/>
      <c r="L383" s="16"/>
      <c r="M383" s="16"/>
      <c r="N383" s="16"/>
    </row>
    <row r="384" spans="11:14">
      <c r="K384" s="16"/>
      <c r="L384" s="16"/>
      <c r="M384" s="16"/>
      <c r="N384" s="16"/>
    </row>
    <row r="385" spans="11:14">
      <c r="K385" s="16"/>
      <c r="L385" s="16"/>
      <c r="M385" s="16"/>
      <c r="N385" s="16"/>
    </row>
    <row r="386" spans="11:14">
      <c r="K386" s="16"/>
      <c r="L386" s="16"/>
      <c r="M386" s="16"/>
      <c r="N386" s="16"/>
    </row>
    <row r="387" spans="11:14">
      <c r="K387" s="16"/>
      <c r="L387" s="16"/>
      <c r="M387" s="16"/>
      <c r="N387" s="16"/>
    </row>
    <row r="388" spans="11:14">
      <c r="K388" s="16"/>
      <c r="L388" s="16"/>
      <c r="M388" s="16"/>
      <c r="N388" s="16"/>
    </row>
    <row r="389" spans="11:14">
      <c r="K389" s="16"/>
      <c r="L389" s="16"/>
      <c r="M389" s="16"/>
      <c r="N389" s="16"/>
    </row>
    <row r="390" spans="11:14">
      <c r="K390" s="16"/>
      <c r="L390" s="16"/>
      <c r="M390" s="16"/>
      <c r="N390" s="16"/>
    </row>
    <row r="391" spans="11:14">
      <c r="K391" s="16"/>
      <c r="L391" s="16"/>
      <c r="M391" s="16"/>
      <c r="N391" s="16"/>
    </row>
    <row r="392" spans="11:14">
      <c r="K392" s="16"/>
      <c r="L392" s="16"/>
      <c r="M392" s="16"/>
      <c r="N392" s="16"/>
    </row>
    <row r="393" spans="11:14">
      <c r="K393" s="16"/>
      <c r="L393" s="16"/>
      <c r="M393" s="16"/>
      <c r="N393" s="16"/>
    </row>
    <row r="394" spans="11:14">
      <c r="K394" s="16"/>
      <c r="L394" s="16"/>
      <c r="M394" s="16"/>
      <c r="N394" s="16"/>
    </row>
    <row r="395" spans="11:14">
      <c r="K395" s="16"/>
      <c r="L395" s="16"/>
      <c r="M395" s="16"/>
      <c r="N395" s="16"/>
    </row>
    <row r="396" spans="11:14">
      <c r="K396" s="16"/>
      <c r="L396" s="16"/>
      <c r="M396" s="16"/>
      <c r="N396" s="16"/>
    </row>
    <row r="397" spans="11:14">
      <c r="K397" s="16"/>
      <c r="L397" s="16"/>
      <c r="M397" s="16"/>
      <c r="N397" s="16"/>
    </row>
    <row r="398" spans="11:14">
      <c r="K398" s="16"/>
      <c r="L398" s="16"/>
      <c r="M398" s="16"/>
      <c r="N398" s="16"/>
    </row>
    <row r="399" spans="11:14">
      <c r="K399" s="16"/>
      <c r="L399" s="16"/>
      <c r="M399" s="16"/>
      <c r="N399" s="16"/>
    </row>
    <row r="400" spans="11:14">
      <c r="K400" s="16"/>
      <c r="L400" s="16"/>
      <c r="M400" s="16"/>
      <c r="N400" s="16"/>
    </row>
    <row r="401" spans="11:14">
      <c r="K401" s="16"/>
      <c r="L401" s="16"/>
      <c r="M401" s="16"/>
      <c r="N401" s="16"/>
    </row>
    <row r="402" spans="11:14">
      <c r="K402" s="16"/>
      <c r="L402" s="16"/>
      <c r="M402" s="16"/>
      <c r="N402" s="16"/>
    </row>
    <row r="403" spans="11:14">
      <c r="K403" s="16"/>
      <c r="L403" s="16"/>
      <c r="M403" s="16"/>
      <c r="N403" s="16"/>
    </row>
    <row r="404" spans="11:14">
      <c r="K404" s="16"/>
      <c r="L404" s="16"/>
      <c r="M404" s="16"/>
      <c r="N404" s="16"/>
    </row>
    <row r="405" spans="11:14">
      <c r="K405" s="16"/>
      <c r="L405" s="16"/>
      <c r="M405" s="16"/>
      <c r="N405" s="16"/>
    </row>
  </sheetData>
  <mergeCells count="2">
    <mergeCell ref="K2:L2"/>
    <mergeCell ref="N2:O2"/>
  </mergeCells>
  <phoneticPr fontId="13" type="noConversion"/>
  <conditionalFormatting sqref="C5:C144">
    <cfRule type="containsText" dxfId="0" priority="2" operator="containsText" text=" ">
      <formula>NOT(ISERROR(SEARCH(" ",C5)))</formula>
    </cfRule>
  </conditionalFormatting>
  <conditionalFormatting sqref="L5:L144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O5:O144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Q5:Q144">
    <cfRule type="colorScale" priority="3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O15" sqref="O15"/>
    </sheetView>
  </sheetViews>
  <sheetFormatPr defaultColWidth="8.88671875" defaultRowHeight="14.4"/>
  <cols>
    <col min="3" max="3" width="24" customWidth="1"/>
  </cols>
  <sheetData>
    <row r="1" spans="1:5" ht="15.6">
      <c r="A1" s="1" t="s">
        <v>0</v>
      </c>
      <c r="B1" s="1" t="s">
        <v>0</v>
      </c>
      <c r="C1" s="2" t="s">
        <v>0</v>
      </c>
      <c r="D1" s="1" t="s">
        <v>0</v>
      </c>
      <c r="E1" s="1" t="s">
        <v>0</v>
      </c>
    </row>
    <row r="2" spans="1:5" ht="15.6">
      <c r="A2" s="1" t="s">
        <v>1</v>
      </c>
      <c r="B2" s="1" t="s">
        <v>1</v>
      </c>
      <c r="C2" s="2" t="s">
        <v>1</v>
      </c>
      <c r="D2" s="1" t="s">
        <v>1</v>
      </c>
      <c r="E2" s="1" t="s">
        <v>1</v>
      </c>
    </row>
    <row r="3" spans="1:5" ht="15.6">
      <c r="A3" s="1" t="s">
        <v>2</v>
      </c>
      <c r="B3" s="1" t="s">
        <v>45</v>
      </c>
      <c r="C3" s="1" t="s">
        <v>3</v>
      </c>
      <c r="D3" s="1" t="s">
        <v>46</v>
      </c>
      <c r="E3" s="2" t="s">
        <v>8</v>
      </c>
    </row>
    <row r="4" spans="1:5" ht="30">
      <c r="A4" s="1" t="s">
        <v>2</v>
      </c>
      <c r="B4" s="1" t="s">
        <v>47</v>
      </c>
      <c r="C4" s="3" t="s">
        <v>48</v>
      </c>
      <c r="D4" s="1" t="s">
        <v>49</v>
      </c>
      <c r="E4" s="1" t="s">
        <v>50</v>
      </c>
    </row>
    <row r="5" spans="1:5" ht="15.6">
      <c r="A5" s="31">
        <v>1</v>
      </c>
      <c r="B5" s="31">
        <v>1</v>
      </c>
      <c r="C5" s="31">
        <v>1</v>
      </c>
      <c r="D5" s="31">
        <v>100</v>
      </c>
      <c r="E5" s="31">
        <v>500</v>
      </c>
    </row>
    <row r="6" spans="1:5" ht="15.6">
      <c r="A6" s="31">
        <v>2</v>
      </c>
      <c r="B6" s="31">
        <v>1</v>
      </c>
      <c r="C6" s="31">
        <v>1</v>
      </c>
      <c r="D6" s="31">
        <v>200</v>
      </c>
      <c r="E6" s="31">
        <v>400</v>
      </c>
    </row>
    <row r="7" spans="1:5" ht="15.6">
      <c r="A7" s="31">
        <v>3</v>
      </c>
      <c r="B7" s="31">
        <v>1</v>
      </c>
      <c r="C7" s="31">
        <v>1</v>
      </c>
      <c r="D7" s="31">
        <v>300</v>
      </c>
      <c r="E7" s="31">
        <v>300</v>
      </c>
    </row>
    <row r="8" spans="1:5" ht="15.6">
      <c r="A8" s="31">
        <v>4</v>
      </c>
      <c r="B8" s="31">
        <v>1</v>
      </c>
      <c r="C8" s="31">
        <v>1</v>
      </c>
      <c r="D8" s="31">
        <v>400</v>
      </c>
      <c r="E8" s="31">
        <v>200</v>
      </c>
    </row>
    <row r="9" spans="1:5" ht="15.6">
      <c r="A9" s="31">
        <v>5</v>
      </c>
      <c r="B9" s="31">
        <v>1</v>
      </c>
      <c r="C9" s="31">
        <v>1</v>
      </c>
      <c r="D9" s="31">
        <v>500</v>
      </c>
      <c r="E9" s="31">
        <v>150</v>
      </c>
    </row>
    <row r="10" spans="1:5" ht="15.6">
      <c r="A10" s="31">
        <v>6</v>
      </c>
      <c r="B10" s="31">
        <v>1</v>
      </c>
      <c r="C10" s="31">
        <v>1</v>
      </c>
      <c r="D10" s="31">
        <v>600</v>
      </c>
      <c r="E10" s="31">
        <v>100</v>
      </c>
    </row>
    <row r="11" spans="1:5" ht="15.6">
      <c r="A11" s="31">
        <v>7</v>
      </c>
      <c r="B11" s="31">
        <v>1</v>
      </c>
      <c r="C11" s="31">
        <v>2</v>
      </c>
      <c r="D11" s="31">
        <f>SUM(D5:D10)</f>
        <v>2100</v>
      </c>
      <c r="E11" s="31">
        <v>10</v>
      </c>
    </row>
    <row r="12" spans="1:5" ht="15.6">
      <c r="A12" s="31">
        <v>8</v>
      </c>
      <c r="B12" s="31">
        <v>2</v>
      </c>
      <c r="C12" s="31">
        <v>3</v>
      </c>
      <c r="D12" s="31">
        <v>0</v>
      </c>
      <c r="E12" s="31">
        <v>50</v>
      </c>
    </row>
    <row r="13" spans="1:5" ht="15.6">
      <c r="A13" s="31">
        <v>9</v>
      </c>
      <c r="B13" s="31">
        <v>2</v>
      </c>
      <c r="C13" s="31">
        <v>1</v>
      </c>
      <c r="D13" s="31">
        <v>200</v>
      </c>
      <c r="E13" s="31">
        <v>400</v>
      </c>
    </row>
    <row r="14" spans="1:5" ht="15.6">
      <c r="A14" s="31">
        <v>10</v>
      </c>
      <c r="B14" s="31">
        <v>2</v>
      </c>
      <c r="C14" s="31">
        <v>1</v>
      </c>
      <c r="D14" s="31">
        <v>300</v>
      </c>
      <c r="E14" s="31">
        <v>300</v>
      </c>
    </row>
    <row r="15" spans="1:5" ht="15.6">
      <c r="A15" s="31">
        <v>11</v>
      </c>
      <c r="B15" s="31">
        <v>2</v>
      </c>
      <c r="C15" s="31">
        <v>1</v>
      </c>
      <c r="D15" s="31">
        <v>400</v>
      </c>
      <c r="E15" s="31">
        <v>200</v>
      </c>
    </row>
    <row r="16" spans="1:5" ht="15.6">
      <c r="A16" s="31">
        <v>12</v>
      </c>
      <c r="B16" s="31">
        <v>2</v>
      </c>
      <c r="C16" s="31">
        <v>1</v>
      </c>
      <c r="D16" s="31">
        <v>500</v>
      </c>
      <c r="E16" s="31">
        <v>150</v>
      </c>
    </row>
    <row r="17" spans="1:5" ht="15.6">
      <c r="A17" s="31">
        <v>13</v>
      </c>
      <c r="B17" s="31">
        <v>2</v>
      </c>
      <c r="C17" s="31">
        <v>1</v>
      </c>
      <c r="D17" s="31">
        <v>600</v>
      </c>
      <c r="E17" s="31">
        <v>100</v>
      </c>
    </row>
    <row r="18" spans="1:5" ht="15.6">
      <c r="A18" s="31">
        <v>14</v>
      </c>
      <c r="B18" s="31">
        <v>2</v>
      </c>
      <c r="C18" s="31">
        <v>2</v>
      </c>
      <c r="D18" s="31">
        <f>SUM(D12:D17)</f>
        <v>2000</v>
      </c>
      <c r="E18" s="31">
        <v>10</v>
      </c>
    </row>
    <row r="19" spans="1:5" ht="15.6">
      <c r="A19" s="31">
        <v>15</v>
      </c>
      <c r="B19" s="31">
        <v>3</v>
      </c>
      <c r="C19" s="31">
        <v>3</v>
      </c>
      <c r="D19" s="31">
        <v>0</v>
      </c>
      <c r="E19" s="31">
        <v>50</v>
      </c>
    </row>
    <row r="20" spans="1:5" ht="15.6">
      <c r="A20" s="31">
        <v>16</v>
      </c>
      <c r="B20" s="31">
        <v>3</v>
      </c>
      <c r="C20" s="31">
        <v>3</v>
      </c>
      <c r="D20" s="31">
        <v>0</v>
      </c>
      <c r="E20" s="31">
        <v>50</v>
      </c>
    </row>
    <row r="21" spans="1:5" ht="15.6">
      <c r="A21" s="31">
        <v>17</v>
      </c>
      <c r="B21" s="31">
        <v>3</v>
      </c>
      <c r="C21" s="31">
        <v>1</v>
      </c>
      <c r="D21" s="31">
        <v>300</v>
      </c>
      <c r="E21" s="31">
        <v>300</v>
      </c>
    </row>
    <row r="22" spans="1:5" ht="15.6">
      <c r="A22" s="31">
        <v>18</v>
      </c>
      <c r="B22" s="31">
        <v>3</v>
      </c>
      <c r="C22" s="31">
        <v>1</v>
      </c>
      <c r="D22" s="31">
        <v>400</v>
      </c>
      <c r="E22" s="31">
        <v>200</v>
      </c>
    </row>
    <row r="23" spans="1:5" ht="15.6">
      <c r="A23" s="31">
        <v>19</v>
      </c>
      <c r="B23" s="31">
        <v>3</v>
      </c>
      <c r="C23" s="31">
        <v>1</v>
      </c>
      <c r="D23" s="31">
        <v>500</v>
      </c>
      <c r="E23" s="31">
        <v>150</v>
      </c>
    </row>
    <row r="24" spans="1:5" ht="15.6">
      <c r="A24" s="31">
        <v>20</v>
      </c>
      <c r="B24" s="31">
        <v>3</v>
      </c>
      <c r="C24" s="31">
        <v>1</v>
      </c>
      <c r="D24" s="31">
        <v>600</v>
      </c>
      <c r="E24" s="31">
        <v>100</v>
      </c>
    </row>
    <row r="25" spans="1:5" ht="15.6">
      <c r="A25" s="31">
        <v>21</v>
      </c>
      <c r="B25" s="31">
        <v>3</v>
      </c>
      <c r="C25" s="31">
        <v>2</v>
      </c>
      <c r="D25" s="31">
        <f>SUM(D19:D24)</f>
        <v>1800</v>
      </c>
      <c r="E25" s="31">
        <v>10</v>
      </c>
    </row>
    <row r="26" spans="1:5" ht="15.6">
      <c r="A26" s="31">
        <v>22</v>
      </c>
      <c r="B26" s="31">
        <v>4</v>
      </c>
      <c r="C26" s="31">
        <v>3</v>
      </c>
      <c r="D26" s="31">
        <v>0</v>
      </c>
      <c r="E26" s="31">
        <v>50</v>
      </c>
    </row>
    <row r="27" spans="1:5" ht="15.6">
      <c r="A27" s="31">
        <v>23</v>
      </c>
      <c r="B27" s="31">
        <v>4</v>
      </c>
      <c r="C27" s="31">
        <v>3</v>
      </c>
      <c r="D27" s="31">
        <v>0</v>
      </c>
      <c r="E27" s="31">
        <v>50</v>
      </c>
    </row>
    <row r="28" spans="1:5" ht="15.6">
      <c r="A28" s="31">
        <v>24</v>
      </c>
      <c r="B28" s="31">
        <v>4</v>
      </c>
      <c r="C28" s="31">
        <v>3</v>
      </c>
      <c r="D28" s="31">
        <v>0</v>
      </c>
      <c r="E28" s="31">
        <v>50</v>
      </c>
    </row>
    <row r="29" spans="1:5" ht="15.6">
      <c r="A29" s="31">
        <v>25</v>
      </c>
      <c r="B29" s="31">
        <v>4</v>
      </c>
      <c r="C29" s="31">
        <v>1</v>
      </c>
      <c r="D29" s="31">
        <v>400</v>
      </c>
      <c r="E29" s="31">
        <v>200</v>
      </c>
    </row>
    <row r="30" spans="1:5" ht="15.6">
      <c r="A30" s="31">
        <v>26</v>
      </c>
      <c r="B30" s="31">
        <v>4</v>
      </c>
      <c r="C30" s="31">
        <v>1</v>
      </c>
      <c r="D30" s="31">
        <v>500</v>
      </c>
      <c r="E30" s="31">
        <v>150</v>
      </c>
    </row>
    <row r="31" spans="1:5" ht="15.6">
      <c r="A31" s="31">
        <v>27</v>
      </c>
      <c r="B31" s="31">
        <v>4</v>
      </c>
      <c r="C31" s="31">
        <v>1</v>
      </c>
      <c r="D31" s="31">
        <v>600</v>
      </c>
      <c r="E31" s="31">
        <v>100</v>
      </c>
    </row>
    <row r="32" spans="1:5" ht="15.6">
      <c r="A32" s="31">
        <v>28</v>
      </c>
      <c r="B32" s="31">
        <v>4</v>
      </c>
      <c r="C32" s="31">
        <v>2</v>
      </c>
      <c r="D32" s="31">
        <f>SUM(D26:D31)</f>
        <v>1500</v>
      </c>
      <c r="E32" s="31">
        <v>10</v>
      </c>
    </row>
  </sheetData>
  <phoneticPr fontId="1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寻宝鱼积分档|TreasureHuntReward</vt:lpstr>
      <vt:lpstr>寻宝鱼铲子|TreasureHuntShovel</vt:lpstr>
      <vt:lpstr>国王的悬赏|KingReward</vt:lpstr>
      <vt:lpstr>幸运游戏卡牌倍数|CardMultiple</vt:lpstr>
      <vt:lpstr>龙珠迷踪|DragonBall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2020-11-10T03:39:13Z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