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sh\design\测试用例\"/>
    </mc:Choice>
  </mc:AlternateContent>
  <bookViews>
    <workbookView xWindow="0" yWindow="0" windowWidth="15360" windowHeight="7860" activeTab="1"/>
  </bookViews>
  <sheets>
    <sheet name="Sheet1" sheetId="1" r:id="rId1"/>
    <sheet name="开火能量" sheetId="2" r:id="rId2"/>
    <sheet name="充值池子" sheetId="4" r:id="rId3"/>
    <sheet name="增加经验" sheetId="3" r:id="rId4"/>
  </sheets>
  <calcPr calcId="162913"/>
</workbook>
</file>

<file path=xl/calcChain.xml><?xml version="1.0" encoding="utf-8"?>
<calcChain xmlns="http://schemas.openxmlformats.org/spreadsheetml/2006/main">
  <c r="K80" i="2" l="1"/>
  <c r="J80" i="2"/>
  <c r="I80" i="2"/>
  <c r="H80" i="2"/>
  <c r="G80" i="2"/>
  <c r="F80" i="2"/>
  <c r="E80" i="2"/>
  <c r="D80" i="2"/>
  <c r="L86" i="2"/>
  <c r="L85" i="2"/>
  <c r="L84" i="2"/>
  <c r="L83" i="2"/>
  <c r="K86" i="2"/>
  <c r="K85" i="2"/>
  <c r="K84" i="2"/>
  <c r="K83" i="2"/>
  <c r="J86" i="2"/>
  <c r="J85" i="2"/>
  <c r="J84" i="2"/>
  <c r="J83" i="2"/>
  <c r="I84" i="2"/>
  <c r="I85" i="2"/>
  <c r="I86" i="2"/>
  <c r="I83" i="2"/>
  <c r="K59" i="2"/>
  <c r="J59" i="2"/>
  <c r="I59" i="2"/>
  <c r="H59" i="2"/>
  <c r="G59" i="2"/>
  <c r="F59" i="2"/>
  <c r="E59" i="2"/>
  <c r="D59" i="2"/>
  <c r="E49" i="2"/>
  <c r="F49" i="2"/>
  <c r="G49" i="2"/>
  <c r="H49" i="2"/>
  <c r="I49" i="2"/>
  <c r="J49" i="2"/>
  <c r="K49" i="2"/>
  <c r="D49" i="2"/>
  <c r="BG31" i="2" l="1"/>
  <c r="AZ31" i="2"/>
  <c r="AS31" i="2"/>
  <c r="AL31" i="2"/>
  <c r="AE33" i="2"/>
  <c r="AE32" i="2"/>
  <c r="AE31" i="2"/>
  <c r="AC30" i="2"/>
  <c r="AE30" i="2" s="1"/>
  <c r="AC29" i="2"/>
  <c r="AE29" i="2" s="1"/>
  <c r="AC28" i="2"/>
  <c r="AE28" i="2" s="1"/>
  <c r="AC27" i="2"/>
  <c r="AE27" i="2" s="1"/>
  <c r="BE33" i="2"/>
  <c r="BG33" i="2" s="1"/>
  <c r="AX33" i="2"/>
  <c r="AZ33" i="2" s="1"/>
  <c r="AQ33" i="2"/>
  <c r="AS33" i="2" s="1"/>
  <c r="AJ33" i="2"/>
  <c r="AL33" i="2" s="1"/>
  <c r="V33" i="2"/>
  <c r="X33" i="2" s="1"/>
  <c r="O33" i="2"/>
  <c r="Q33" i="2" s="1"/>
  <c r="H33" i="2"/>
  <c r="J33" i="2" s="1"/>
  <c r="BE32" i="2"/>
  <c r="BG32" i="2" s="1"/>
  <c r="AX32" i="2"/>
  <c r="AZ32" i="2" s="1"/>
  <c r="AQ32" i="2"/>
  <c r="AS32" i="2" s="1"/>
  <c r="AJ32" i="2"/>
  <c r="AL32" i="2" s="1"/>
  <c r="V32" i="2"/>
  <c r="X32" i="2" s="1"/>
  <c r="O32" i="2"/>
  <c r="Q32" i="2" s="1"/>
  <c r="H32" i="2"/>
  <c r="J32" i="2" s="1"/>
  <c r="X31" i="2"/>
  <c r="Q31" i="2"/>
  <c r="J31" i="2"/>
  <c r="O28" i="2"/>
  <c r="Q28" i="2" s="1"/>
  <c r="BE30" i="2"/>
  <c r="BG30" i="2" s="1"/>
  <c r="BE29" i="2"/>
  <c r="BG29" i="2" s="1"/>
  <c r="BE28" i="2"/>
  <c r="BG28" i="2" s="1"/>
  <c r="BE27" i="2"/>
  <c r="BG27" i="2" s="1"/>
  <c r="AQ30" i="2"/>
  <c r="AS30" i="2" s="1"/>
  <c r="AQ29" i="2"/>
  <c r="AS29" i="2" s="1"/>
  <c r="AQ28" i="2"/>
  <c r="AS28" i="2" s="1"/>
  <c r="AQ27" i="2"/>
  <c r="AS27" i="2" s="1"/>
  <c r="BG26" i="2"/>
  <c r="AZ26" i="2"/>
  <c r="AS26" i="2"/>
  <c r="AL26" i="2"/>
  <c r="AE26" i="2"/>
  <c r="X26" i="2"/>
  <c r="V30" i="2"/>
  <c r="X30" i="2" s="1"/>
  <c r="V29" i="2"/>
  <c r="X29" i="2" s="1"/>
  <c r="V28" i="2"/>
  <c r="X28" i="2" s="1"/>
  <c r="V27" i="2"/>
  <c r="X27" i="2" s="1"/>
  <c r="O30" i="2"/>
  <c r="Q30" i="2" s="1"/>
  <c r="O29" i="2"/>
  <c r="Q29" i="2" s="1"/>
  <c r="O27" i="2"/>
  <c r="Q27" i="2" s="1"/>
  <c r="Q26" i="2"/>
  <c r="J26" i="2"/>
  <c r="H30" i="2"/>
  <c r="J30" i="2" s="1"/>
  <c r="H29" i="2"/>
  <c r="J29" i="2" s="1"/>
  <c r="H28" i="2"/>
  <c r="J28" i="2" s="1"/>
  <c r="H27" i="2"/>
  <c r="J27" i="2" s="1"/>
  <c r="AJ27" i="2"/>
  <c r="AL27" i="2" s="1"/>
  <c r="AX27" i="2"/>
  <c r="AZ27" i="2" s="1"/>
  <c r="AJ28" i="2"/>
  <c r="AL28" i="2" s="1"/>
  <c r="AX28" i="2"/>
  <c r="AZ28" i="2" s="1"/>
  <c r="AJ29" i="2"/>
  <c r="AL29" i="2" s="1"/>
  <c r="AX29" i="2"/>
  <c r="AZ29" i="2" s="1"/>
  <c r="AJ30" i="2"/>
  <c r="AL30" i="2" s="1"/>
  <c r="AX30" i="2"/>
  <c r="AZ30" i="2" s="1"/>
  <c r="L65" i="2"/>
  <c r="L66" i="2"/>
  <c r="L64" i="2"/>
</calcChain>
</file>

<file path=xl/comments1.xml><?xml version="1.0" encoding="utf-8"?>
<comments xmlns="http://schemas.openxmlformats.org/spreadsheetml/2006/main">
  <authors>
    <author>jianlong wo</author>
  </authors>
  <commentList>
    <comment ref="C10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炮倍可以适当多一些</t>
        </r>
      </text>
    </comment>
    <comment ref="C29" authorId="0" shapeId="0">
      <text>
        <r>
          <rPr>
            <b/>
            <sz val="9"/>
            <color indexed="81"/>
            <rFont val="宋体"/>
            <family val="3"/>
            <charset val="134"/>
          </rPr>
          <t>jianlong wo:</t>
        </r>
        <r>
          <rPr>
            <sz val="9"/>
            <color indexed="81"/>
            <rFont val="宋体"/>
            <family val="3"/>
            <charset val="134"/>
          </rPr>
          <t xml:space="preserve">
有奖金池</t>
        </r>
      </text>
    </comment>
    <comment ref="C30" authorId="0" shapeId="0">
      <text>
        <r>
          <rPr>
            <b/>
            <sz val="9"/>
            <color indexed="81"/>
            <rFont val="宋体"/>
            <family val="3"/>
            <charset val="134"/>
          </rPr>
          <t>jianlong wo:</t>
        </r>
        <r>
          <rPr>
            <sz val="9"/>
            <color indexed="81"/>
            <rFont val="宋体"/>
            <family val="3"/>
            <charset val="134"/>
          </rPr>
          <t xml:space="preserve">
有奖金池</t>
        </r>
      </text>
    </comment>
    <comment ref="C42" authorId="0" shapeId="0">
      <text>
        <r>
          <rPr>
            <b/>
            <sz val="9"/>
            <color indexed="81"/>
            <rFont val="宋体"/>
            <family val="3"/>
            <charset val="134"/>
          </rPr>
          <t>jianlong wo:</t>
        </r>
        <r>
          <rPr>
            <sz val="9"/>
            <color indexed="81"/>
            <rFont val="宋体"/>
            <family val="3"/>
            <charset val="134"/>
          </rPr>
          <t xml:space="preserve">
不掉则不填额外系数</t>
        </r>
      </text>
    </comment>
    <comment ref="C45" authorId="0" shapeId="0">
      <text>
        <r>
          <rPr>
            <b/>
            <sz val="9"/>
            <color indexed="81"/>
            <rFont val="宋体"/>
            <family val="3"/>
            <charset val="134"/>
          </rPr>
          <t>jianlong wo:</t>
        </r>
        <r>
          <rPr>
            <sz val="9"/>
            <color indexed="81"/>
            <rFont val="宋体"/>
            <family val="3"/>
            <charset val="134"/>
          </rPr>
          <t xml:space="preserve">
玄龙鲸和冰海精灵不共存，因此不考虑也可以</t>
        </r>
      </text>
    </comment>
    <comment ref="C52" authorId="0" shapeId="0">
      <text>
        <r>
          <rPr>
            <b/>
            <sz val="9"/>
            <color indexed="81"/>
            <rFont val="宋体"/>
            <family val="3"/>
            <charset val="134"/>
          </rPr>
          <t>jianlong wo:</t>
        </r>
        <r>
          <rPr>
            <sz val="9"/>
            <color indexed="81"/>
            <rFont val="宋体"/>
            <family val="3"/>
            <charset val="134"/>
          </rPr>
          <t xml:space="preserve">
不掉则不填额外系数</t>
        </r>
      </text>
    </comment>
    <comment ref="C55" authorId="0" shapeId="0">
      <text>
        <r>
          <rPr>
            <b/>
            <sz val="9"/>
            <color indexed="81"/>
            <rFont val="宋体"/>
            <family val="3"/>
            <charset val="134"/>
          </rPr>
          <t>jianlong wo:</t>
        </r>
        <r>
          <rPr>
            <sz val="9"/>
            <color indexed="81"/>
            <rFont val="宋体"/>
            <family val="3"/>
            <charset val="134"/>
          </rPr>
          <t xml:space="preserve">
玄龙鲸和冰海精灵不共存，因此不考虑也可以</t>
        </r>
      </text>
    </comment>
    <comment ref="C62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用该炮倍捕获</t>
        </r>
      </text>
    </comment>
    <comment ref="C64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用该炮倍捕获</t>
        </r>
      </text>
    </comment>
    <comment ref="C66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用该炮倍捕获</t>
        </r>
      </text>
    </comment>
    <comment ref="C73" authorId="0" shapeId="0">
      <text>
        <r>
          <rPr>
            <b/>
            <sz val="9"/>
            <color indexed="81"/>
            <rFont val="宋体"/>
            <family val="3"/>
            <charset val="134"/>
          </rPr>
          <t>jianlong wo:</t>
        </r>
        <r>
          <rPr>
            <sz val="9"/>
            <color indexed="81"/>
            <rFont val="宋体"/>
            <family val="3"/>
            <charset val="134"/>
          </rPr>
          <t xml:space="preserve">
不掉则不填额外系数</t>
        </r>
      </text>
    </comment>
    <comment ref="C76" authorId="0" shapeId="0">
      <text>
        <r>
          <rPr>
            <b/>
            <sz val="9"/>
            <color indexed="81"/>
            <rFont val="宋体"/>
            <family val="3"/>
            <charset val="134"/>
          </rPr>
          <t>jianlong wo:</t>
        </r>
        <r>
          <rPr>
            <sz val="9"/>
            <color indexed="81"/>
            <rFont val="宋体"/>
            <family val="3"/>
            <charset val="134"/>
          </rPr>
          <t xml:space="preserve">
玄龙鲸和冰海精灵不共存，因此不考虑也可以</t>
        </r>
      </text>
    </comment>
    <comment ref="C83" authorId="0" shapeId="0">
      <text>
        <r>
          <rPr>
            <b/>
            <sz val="9"/>
            <rFont val="宋体"/>
            <family val="3"/>
            <charset val="134"/>
          </rPr>
          <t>jianlong wo:</t>
        </r>
        <r>
          <rPr>
            <sz val="9"/>
            <rFont val="宋体"/>
            <family val="3"/>
            <charset val="134"/>
          </rPr>
          <t xml:space="preserve">
用该炮倍捕获</t>
        </r>
      </text>
    </comment>
  </commentList>
</comments>
</file>

<file path=xl/sharedStrings.xml><?xml version="1.0" encoding="utf-8"?>
<sst xmlns="http://schemas.openxmlformats.org/spreadsheetml/2006/main" count="466" uniqueCount="154">
  <si>
    <t>功能</t>
  </si>
  <si>
    <t>序号</t>
  </si>
  <si>
    <t>模块</t>
  </si>
  <si>
    <t>前置条件</t>
  </si>
  <si>
    <t>执行</t>
  </si>
  <si>
    <t>预期结果</t>
  </si>
  <si>
    <t>实际结果</t>
  </si>
  <si>
    <t>描述</t>
  </si>
  <si>
    <t>备注</t>
  </si>
  <si>
    <t>炮开火</t>
  </si>
  <si>
    <t>当玩家当前金币数&lt;当前炮倍率时</t>
  </si>
  <si>
    <t>查看</t>
  </si>
  <si>
    <t>客户端倒计时调整炮倍率</t>
  </si>
  <si>
    <t xml:space="preserve">炮台上方显示：金币不足，自动调整武器 </t>
  </si>
  <si>
    <t>点击开火区域</t>
  </si>
  <si>
    <t>弹出提示：金币不足</t>
  </si>
  <si>
    <t>客户端倒计时调整炮倍率结束后</t>
  </si>
  <si>
    <t>使其满足玩家当前金币数&gt;=当前炮倍率</t>
  </si>
  <si>
    <t>当前玩家货币栏金币&lt;房间限制的最小炮倍</t>
  </si>
  <si>
    <t>跳转到充值界面，同时触发“破产事件”</t>
  </si>
  <si>
    <t>当前屏幕存在自身子弹数目&lt;20</t>
  </si>
  <si>
    <t>持续开火</t>
  </si>
  <si>
    <t>当前屏幕中存在子弹到达20后，触发开火指令，提示“屏幕中的子弹太多了，请等会再试”</t>
  </si>
  <si>
    <t>当子弹碰触到鱼身上的碰撞</t>
  </si>
  <si>
    <t>播放子弹命中特效，子弹消失</t>
  </si>
  <si>
    <t>当子弹碰触到屏幕边缘时候</t>
  </si>
  <si>
    <t>子弹从触碰点做折射飞行，直到碰撞到鱼身上的碰撞盒，子弹消失</t>
  </si>
  <si>
    <t>当子弹在屏幕中飞行时间超过60s时</t>
  </si>
  <si>
    <t>子弹会消失</t>
  </si>
  <si>
    <t>演出新手能量E</t>
  </si>
  <si>
    <t>不破产状态下能量E</t>
  </si>
  <si>
    <t>充值池子改变能量E（当池子为正值时增加能量，负值时减少能量）</t>
  </si>
  <si>
    <t>默认能量E=0.96，</t>
  </si>
  <si>
    <t>狂暴能量E(狂暴等级提升能量+默认能量E)</t>
  </si>
  <si>
    <t>奖金池房间减少能量E(有奖金池的房间减少0.005，没有的房间不考虑此项)</t>
  </si>
  <si>
    <t>本次开火消耗&lt;炮倍消耗（普通、狂暴开火消耗）</t>
  </si>
  <si>
    <t>使用炮倍</t>
  </si>
  <si>
    <t>本次开火消耗金币</t>
  </si>
  <si>
    <t>池子消耗</t>
  </si>
  <si>
    <t>模板id（鱼）</t>
  </si>
  <si>
    <t>正常能量E</t>
  </si>
  <si>
    <t>狂暴1能量E</t>
  </si>
  <si>
    <t>狂暴2能量E</t>
  </si>
  <si>
    <t>狂暴3能量E</t>
  </si>
  <si>
    <t xml:space="preserve">正常能量E=演出新手能量E </t>
  </si>
  <si>
    <t>狂暴能量E=（默认能量E*狂暴等级）*开火消耗金币/（使用炮倍*（狂暴等级+1）+ 演出新手能量E</t>
  </si>
  <si>
    <r>
      <rPr>
        <b/>
        <sz val="9"/>
        <color theme="1"/>
        <rFont val="微软雅黑"/>
        <family val="2"/>
        <charset val="134"/>
      </rPr>
      <t>池子消耗</t>
    </r>
    <r>
      <rPr>
        <sz val="9"/>
        <color theme="1"/>
        <rFont val="微软雅黑"/>
        <family val="2"/>
        <charset val="134"/>
      </rPr>
      <t>=开火使用的炮倍，充值可增加池子但此阶段无消耗</t>
    </r>
  </si>
  <si>
    <t>非演出阶段1(不破产礼包存在情况下：经典场)</t>
  </si>
  <si>
    <t>——</t>
  </si>
  <si>
    <t xml:space="preserve">正常能量E=不破产状态下能量E </t>
  </si>
  <si>
    <t>狂暴能量E=（默认能量E*狂暴等级）*开火消耗金币/（使用炮倍*（狂暴等级+1）+ 不破产状态下能量E</t>
  </si>
  <si>
    <r>
      <rPr>
        <b/>
        <sz val="8"/>
        <color theme="1"/>
        <rFont val="微软雅黑"/>
        <family val="2"/>
        <charset val="134"/>
      </rPr>
      <t>池子消耗</t>
    </r>
    <r>
      <rPr>
        <sz val="8"/>
        <color theme="1"/>
        <rFont val="微软雅黑"/>
        <family val="2"/>
        <charset val="134"/>
      </rPr>
      <t>：不存在，充值可增加池子但此阶段无消耗</t>
    </r>
  </si>
  <si>
    <t>非演出阶段1(不破产礼包不存在情况下：（经典场、核弹专场)</t>
  </si>
  <si>
    <t>正常能量E=（默认能量E）*开火消耗金币/使用炮倍- 奖金池房间减少能量E +充值池子改变能量E</t>
  </si>
  <si>
    <t>狂暴能量E=（默认能量E*狂暴等级 + 默认能量E）*开火消耗金币/（使用炮倍*（狂暴等级+1）- 奖金池房间减少能量E +充值池子改变能量E</t>
  </si>
  <si>
    <r>
      <rPr>
        <b/>
        <sz val="9"/>
        <color theme="1"/>
        <rFont val="微软雅黑"/>
        <family val="2"/>
        <charset val="134"/>
      </rPr>
      <t>池子变化</t>
    </r>
    <r>
      <rPr>
        <sz val="9"/>
        <color theme="1"/>
        <rFont val="微软雅黑"/>
        <family val="2"/>
        <charset val="134"/>
      </rPr>
      <t>=炮倍*充值池子改变能量E （增加能量池子减去池子变化，否则增加池子）</t>
    </r>
  </si>
  <si>
    <t>玄龙鲸能量第1阶段</t>
  </si>
  <si>
    <t>参考激光武器能量消耗公式，按照鱼属性表flashE来计算第1、2阶段能量</t>
  </si>
  <si>
    <t>玄龙鲸能量第2阶段</t>
  </si>
  <si>
    <t>冰海精灵能量第1阶段，x1</t>
  </si>
  <si>
    <t>祝福子弹能量E=当前阶段BOSS分值/该阶段收益倍数/（开火频率*10s）</t>
  </si>
  <si>
    <t>冰海精灵能量第2阶段，x2</t>
  </si>
  <si>
    <t>冰海精灵能量第3阶段，x3</t>
  </si>
  <si>
    <t>雷神锤能量</t>
  </si>
  <si>
    <t>无能量变化</t>
  </si>
  <si>
    <t>获得的金币G=雷神锤score*mutiply倍率*随机数，随机数为[0.9,1.1]之间的一个值。</t>
  </si>
  <si>
    <t>艾莎(美人鱼)技能能量</t>
  </si>
  <si>
    <t>参考激光武器能量消耗公式，按照鱼属性表flashE来计算技能能量</t>
  </si>
  <si>
    <t>竞技场</t>
  </si>
  <si>
    <t>池子消耗=炮倍*充值池子增加能量E</t>
  </si>
  <si>
    <t>首次充值该档位后增加池子</t>
  </si>
  <si>
    <t>后续充值该档位后增加池子</t>
  </si>
  <si>
    <t xml:space="preserve">经验只计入普通子弹打到鱼的（玄龙鲸弹头、冰海精灵免费开火、雷神锤炸到鱼、艾莎技能打到的鱼等都不计入）
</t>
  </si>
  <si>
    <t>龙舟按照阶段给经验；</t>
  </si>
  <si>
    <t>福卡鱼、彩金不给经验</t>
  </si>
  <si>
    <t>经典场、龙王专场</t>
    <phoneticPr fontId="17" type="noConversion"/>
  </si>
  <si>
    <t>模板id(鱼)</t>
    <phoneticPr fontId="17" type="noConversion"/>
  </si>
  <si>
    <t>是否能掉落小游戏卡牌</t>
    <phoneticPr fontId="17" type="noConversion"/>
  </si>
  <si>
    <t>小游戏额外系数</t>
    <phoneticPr fontId="17" type="noConversion"/>
  </si>
  <si>
    <t>奖券额外系数</t>
    <phoneticPr fontId="17" type="noConversion"/>
  </si>
  <si>
    <t>是否能掉落奖券</t>
    <phoneticPr fontId="17" type="noConversion"/>
  </si>
  <si>
    <t>是否能掉落免费开火增加时间</t>
    <phoneticPr fontId="17" type="noConversion"/>
  </si>
  <si>
    <t>穿透能量</t>
    <phoneticPr fontId="17" type="noConversion"/>
  </si>
  <si>
    <t>冰海精灵和玄龙鲸鱼不共存，测试使用普通子弹、狂暴1、2、3捕获鱼后的数据变化</t>
    <phoneticPr fontId="17" type="noConversion"/>
  </si>
  <si>
    <t>正常开火</t>
    <phoneticPr fontId="17" type="noConversion"/>
  </si>
  <si>
    <t>普通鱼</t>
    <phoneticPr fontId="17" type="noConversion"/>
  </si>
  <si>
    <t>黄金鱼</t>
    <phoneticPr fontId="17" type="noConversion"/>
  </si>
  <si>
    <t>正常开火</t>
    <phoneticPr fontId="17" type="noConversion"/>
  </si>
  <si>
    <t>是否能掉落小游戏卡牌</t>
    <phoneticPr fontId="17" type="noConversion"/>
  </si>
  <si>
    <t>小游戏额外系数</t>
    <phoneticPr fontId="17" type="noConversion"/>
  </si>
  <si>
    <t>是否能掉落奖券</t>
    <phoneticPr fontId="17" type="noConversion"/>
  </si>
  <si>
    <t>是否能掉落免费开火增加时间</t>
    <phoneticPr fontId="17" type="noConversion"/>
  </si>
  <si>
    <t>狂暴1开火</t>
    <phoneticPr fontId="17" type="noConversion"/>
  </si>
  <si>
    <t>狂暴2开火</t>
    <phoneticPr fontId="17" type="noConversion"/>
  </si>
  <si>
    <t>狂暴3开火</t>
    <phoneticPr fontId="17" type="noConversion"/>
  </si>
  <si>
    <t>狂暴1捕获E</t>
    <phoneticPr fontId="17" type="noConversion"/>
  </si>
  <si>
    <t>狂暴2捕获E</t>
    <phoneticPr fontId="17" type="noConversion"/>
  </si>
  <si>
    <t>狂暴3捕获E</t>
    <phoneticPr fontId="17" type="noConversion"/>
  </si>
  <si>
    <t>使用普通开火，狂暴1、2、3捕获后，对应的能量</t>
    <phoneticPr fontId="17" type="noConversion"/>
  </si>
  <si>
    <t>正常捕获后E</t>
    <phoneticPr fontId="17" type="noConversion"/>
  </si>
  <si>
    <t>正常捕获后G</t>
    <phoneticPr fontId="17" type="noConversion"/>
  </si>
  <si>
    <t>狂暴1捕获G</t>
    <phoneticPr fontId="17" type="noConversion"/>
  </si>
  <si>
    <t>狂暴2捕获G</t>
    <phoneticPr fontId="17" type="noConversion"/>
  </si>
  <si>
    <t>狂暴3捕获G</t>
    <phoneticPr fontId="17" type="noConversion"/>
  </si>
  <si>
    <t>使用普通开火，狂暴1、2、3捕获后，对应的能量</t>
    <phoneticPr fontId="17" type="noConversion"/>
  </si>
  <si>
    <t>使用普通开火，狂暴1、2、3捕获后，对应的金币G</t>
    <phoneticPr fontId="17" type="noConversion"/>
  </si>
  <si>
    <t>分别在新手、初级房间测试冰海精灵</t>
    <phoneticPr fontId="17" type="noConversion"/>
  </si>
  <si>
    <t>分别在中级、高级、核弹场测试玄龙鲸，fishtype&lt;5的鱼</t>
    <phoneticPr fontId="17" type="noConversion"/>
  </si>
  <si>
    <t>演出A阶段，经典场</t>
    <phoneticPr fontId="17" type="noConversion"/>
  </si>
  <si>
    <t>演出B阶段，经典场</t>
    <phoneticPr fontId="17" type="noConversion"/>
  </si>
  <si>
    <t>冰海精灵开火1秒N发</t>
    <phoneticPr fontId="17" type="noConversion"/>
  </si>
  <si>
    <t>分值</t>
    <phoneticPr fontId="17" type="noConversion"/>
  </si>
  <si>
    <t>能量E</t>
    <phoneticPr fontId="17" type="noConversion"/>
  </si>
  <si>
    <t>阶段1</t>
    <phoneticPr fontId="17" type="noConversion"/>
  </si>
  <si>
    <t>阶段2</t>
    <phoneticPr fontId="17" type="noConversion"/>
  </si>
  <si>
    <t>阶段3</t>
    <phoneticPr fontId="17" type="noConversion"/>
  </si>
  <si>
    <t>收益倍数</t>
    <phoneticPr fontId="17" type="noConversion"/>
  </si>
  <si>
    <t>雷神锤期望值</t>
    <phoneticPr fontId="17" type="noConversion"/>
  </si>
  <si>
    <t>对照鱼属性表查看flashE</t>
    <phoneticPr fontId="17" type="noConversion"/>
  </si>
  <si>
    <t>闪电能量</t>
    <phoneticPr fontId="17" type="noConversion"/>
  </si>
  <si>
    <t>穿透能量</t>
    <phoneticPr fontId="17" type="noConversion"/>
  </si>
  <si>
    <t>本次开火消耗&gt;=炮倍消耗（普通、狂暴开火消耗）</t>
    <phoneticPr fontId="17" type="noConversion"/>
  </si>
  <si>
    <t>本次开火消耗&lt;炮倍消耗（普通、狂暴开火消耗）</t>
    <phoneticPr fontId="17" type="noConversion"/>
  </si>
  <si>
    <r>
      <t>正常能量E=（默认能量E）*开火消耗金币/使用炮倍- 奖金池房间减少能量E</t>
    </r>
    <r>
      <rPr>
        <sz val="8"/>
        <color theme="1"/>
        <rFont val="微软雅黑"/>
        <family val="2"/>
        <charset val="134"/>
      </rPr>
      <t>(E=0)</t>
    </r>
    <r>
      <rPr>
        <sz val="8"/>
        <color theme="1"/>
        <rFont val="微软雅黑"/>
        <family val="2"/>
        <charset val="134"/>
      </rPr>
      <t xml:space="preserve"> +充值池子改变能量E</t>
    </r>
    <phoneticPr fontId="17" type="noConversion"/>
  </si>
  <si>
    <r>
      <t xml:space="preserve">狂暴能量E=（默认能量E*狂暴等级 + 默认能量E）*开火消耗金币/（使用炮倍*（狂暴等级+1）- 奖金池房间减少能量E </t>
    </r>
    <r>
      <rPr>
        <sz val="8"/>
        <color theme="1"/>
        <rFont val="微软雅黑"/>
        <family val="2"/>
        <charset val="134"/>
      </rPr>
      <t xml:space="preserve">(E=0) </t>
    </r>
    <r>
      <rPr>
        <sz val="8"/>
        <color theme="1"/>
        <rFont val="微软雅黑"/>
        <family val="2"/>
        <charset val="134"/>
      </rPr>
      <t>+充值池子改变能量E</t>
    </r>
    <phoneticPr fontId="17" type="noConversion"/>
  </si>
  <si>
    <t>能量1</t>
    <phoneticPr fontId="17" type="noConversion"/>
  </si>
  <si>
    <t>该鱼充值池子增加E2</t>
    <phoneticPr fontId="17" type="noConversion"/>
  </si>
  <si>
    <t>该鱼充值池子增加E2</t>
    <phoneticPr fontId="17" type="noConversion"/>
  </si>
  <si>
    <t>能量1</t>
    <phoneticPr fontId="17" type="noConversion"/>
  </si>
  <si>
    <t>该鱼充值池子增加E2</t>
    <phoneticPr fontId="17" type="noConversion"/>
  </si>
  <si>
    <t>鱼分值</t>
    <phoneticPr fontId="17" type="noConversion"/>
  </si>
  <si>
    <t>参考激光武器能量消耗公式，按照鱼属性表flashE来计算第1、2阶段能量</t>
    <phoneticPr fontId="17" type="noConversion"/>
  </si>
  <si>
    <t>最终value</t>
    <phoneticPr fontId="17" type="noConversion"/>
  </si>
  <si>
    <t>最终value(验算)</t>
    <phoneticPr fontId="17" type="noConversion"/>
  </si>
  <si>
    <t>验算</t>
    <phoneticPr fontId="17" type="noConversion"/>
  </si>
  <si>
    <t>最小金币系数</t>
    <phoneticPr fontId="17" type="noConversion"/>
  </si>
  <si>
    <t>最大金币系数</t>
    <phoneticPr fontId="17" type="noConversion"/>
  </si>
  <si>
    <t>鱼分值</t>
    <phoneticPr fontId="17" type="noConversion"/>
  </si>
  <si>
    <r>
      <t>本阶段暂时策划跑数据，情况复杂（后续完善流程），</t>
    </r>
    <r>
      <rPr>
        <sz val="10"/>
        <color rgb="FF00B050"/>
        <rFont val="微软雅黑"/>
        <family val="2"/>
        <charset val="134"/>
      </rPr>
      <t>已验证无误</t>
    </r>
    <phoneticPr fontId="17" type="noConversion"/>
  </si>
  <si>
    <t>福卡鱼</t>
    <phoneticPr fontId="17" type="noConversion"/>
  </si>
  <si>
    <t>小额福卡，福卡=基础福卡梳理*炮倍列表对应的倍数</t>
    <phoneticPr fontId="17" type="noConversion"/>
  </si>
  <si>
    <t>福卡x20</t>
    <phoneticPr fontId="17" type="noConversion"/>
  </si>
  <si>
    <t xml:space="preserve">福卡鱼V =  (S/(炮倍率*(1/n))+score)*默认E </t>
    <phoneticPr fontId="17" type="noConversion"/>
  </si>
  <si>
    <t>score都为0</t>
    <phoneticPr fontId="17" type="noConversion"/>
  </si>
  <si>
    <t>福卡x50</t>
    <phoneticPr fontId="17" type="noConversion"/>
  </si>
  <si>
    <t>福卡x200</t>
    <phoneticPr fontId="17" type="noConversion"/>
  </si>
  <si>
    <t>福卡x500</t>
    <phoneticPr fontId="17" type="noConversion"/>
  </si>
  <si>
    <t>福卡x2000</t>
    <phoneticPr fontId="17" type="noConversion"/>
  </si>
  <si>
    <t>福卡x5000</t>
    <phoneticPr fontId="17" type="noConversion"/>
  </si>
  <si>
    <t>基础福卡
倍数</t>
    <phoneticPr fontId="17" type="noConversion"/>
  </si>
  <si>
    <t>基础福卡</t>
    <phoneticPr fontId="17" type="noConversion"/>
  </si>
  <si>
    <t>新添加版本后，测试内容加入最后一发子弹开火</t>
    <phoneticPr fontId="17" type="noConversion"/>
  </si>
  <si>
    <t>本次开火消耗&gt;=炮倍消耗（普通、狂暴开火消耗）</t>
    <phoneticPr fontId="17" type="noConversion"/>
  </si>
  <si>
    <t>本次开火消耗&lt;炮倍消耗（普通、狂暴开火消耗）</t>
    <phoneticPr fontId="1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</si>
</sst>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00"/>
  </numFmts>
  <fonts count="36" x14ac:knownFonts="1">
    <font>
      <sz val="11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10.5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theme="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2"/>
      <color theme="1"/>
      <name val="宋体"/>
      <family val="3"/>
      <charset val="134"/>
      <scheme val="minor"/>
    </font>
    <font>
      <b/>
      <sz val="9"/>
      <color theme="1"/>
      <name val="微软雅黑"/>
      <family val="2"/>
      <charset val="134"/>
    </font>
    <font>
      <b/>
      <sz val="8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theme="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b/>
      <sz val="9"/>
      <color rgb="FF7030A0"/>
      <name val="微软雅黑"/>
      <family val="2"/>
      <charset val="134"/>
    </font>
    <font>
      <b/>
      <sz val="11"/>
      <color rgb="FF7030A0"/>
      <name val="微软雅黑"/>
      <family val="2"/>
      <charset val="134"/>
    </font>
    <font>
      <b/>
      <sz val="10"/>
      <color rgb="FF7030A0"/>
      <name val="微软雅黑"/>
      <family val="2"/>
      <charset val="134"/>
    </font>
    <font>
      <sz val="11"/>
      <color rgb="FF00B050"/>
      <name val="微软雅黑"/>
      <family val="2"/>
      <charset val="134"/>
    </font>
    <font>
      <sz val="10"/>
      <color rgb="FF00B050"/>
      <name val="微软雅黑"/>
      <family val="2"/>
      <charset val="134"/>
    </font>
    <font>
      <b/>
      <sz val="8"/>
      <color rgb="FFFF0000"/>
      <name val="微软雅黑"/>
      <family val="2"/>
      <charset val="134"/>
    </font>
    <font>
      <sz val="8"/>
      <color rgb="FFFF0000"/>
      <name val="微软雅黑"/>
      <family val="2"/>
      <charset val="134"/>
    </font>
    <font>
      <sz val="11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6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horizontal="justify" vertic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0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20" fillId="0" borderId="0" xfId="0" applyFont="1">
      <alignment vertical="center"/>
    </xf>
    <xf numFmtId="0" fontId="4" fillId="4" borderId="2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4" fillId="5" borderId="3" xfId="0" applyFont="1" applyFill="1" applyBorder="1" applyAlignment="1">
      <alignment vertical="center" wrapText="1"/>
    </xf>
    <xf numFmtId="0" fontId="5" fillId="5" borderId="4" xfId="0" applyFont="1" applyFill="1" applyBorder="1" applyAlignment="1">
      <alignment vertical="center" wrapText="1"/>
    </xf>
    <xf numFmtId="0" fontId="8" fillId="7" borderId="2" xfId="0" applyFont="1" applyFill="1" applyBorder="1" applyAlignment="1">
      <alignment vertical="center" wrapText="1"/>
    </xf>
    <xf numFmtId="0" fontId="8" fillId="7" borderId="3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vertical="center" wrapText="1"/>
    </xf>
    <xf numFmtId="0" fontId="4" fillId="8" borderId="3" xfId="0" applyFont="1" applyFill="1" applyBorder="1" applyAlignment="1">
      <alignment vertical="center" wrapText="1"/>
    </xf>
    <xf numFmtId="0" fontId="5" fillId="8" borderId="4" xfId="0" applyFont="1" applyFill="1" applyBorder="1" applyAlignment="1">
      <alignment vertical="center" wrapText="1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4" fillId="0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/>
    </xf>
    <xf numFmtId="0" fontId="21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1" fillId="0" borderId="5" xfId="0" applyFont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18" fillId="5" borderId="3" xfId="0" applyFont="1" applyFill="1" applyBorder="1" applyAlignment="1">
      <alignment vertical="center" wrapText="1"/>
    </xf>
    <xf numFmtId="0" fontId="24" fillId="7" borderId="3" xfId="0" applyFont="1" applyFill="1" applyBorder="1" applyAlignment="1">
      <alignment vertical="center" wrapText="1"/>
    </xf>
    <xf numFmtId="0" fontId="18" fillId="8" borderId="3" xfId="0" applyFont="1" applyFill="1" applyBorder="1" applyAlignment="1">
      <alignment vertical="center" wrapText="1"/>
    </xf>
    <xf numFmtId="0" fontId="18" fillId="4" borderId="3" xfId="0" applyFont="1" applyFill="1" applyBorder="1" applyAlignment="1">
      <alignment vertical="center" wrapText="1"/>
    </xf>
    <xf numFmtId="0" fontId="20" fillId="2" borderId="0" xfId="0" applyFont="1" applyFill="1">
      <alignment vertical="center"/>
    </xf>
    <xf numFmtId="0" fontId="21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vertical="center" wrapText="1"/>
    </xf>
    <xf numFmtId="0" fontId="4" fillId="4" borderId="13" xfId="0" applyFont="1" applyFill="1" applyBorder="1" applyAlignment="1">
      <alignment vertical="center" wrapText="1"/>
    </xf>
    <xf numFmtId="0" fontId="4" fillId="4" borderId="0" xfId="0" applyFont="1" applyFill="1" applyBorder="1" applyAlignment="1">
      <alignment vertical="center" wrapText="1"/>
    </xf>
    <xf numFmtId="0" fontId="5" fillId="4" borderId="14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vertical="center" wrapText="1"/>
    </xf>
    <xf numFmtId="0" fontId="4" fillId="5" borderId="0" xfId="0" applyFont="1" applyFill="1" applyBorder="1" applyAlignment="1">
      <alignment vertical="center" wrapText="1"/>
    </xf>
    <xf numFmtId="0" fontId="5" fillId="5" borderId="14" xfId="0" applyFont="1" applyFill="1" applyBorder="1" applyAlignment="1">
      <alignment vertical="center" wrapText="1"/>
    </xf>
    <xf numFmtId="0" fontId="8" fillId="7" borderId="13" xfId="0" applyFont="1" applyFill="1" applyBorder="1" applyAlignment="1">
      <alignment vertical="center" wrapText="1"/>
    </xf>
    <xf numFmtId="0" fontId="8" fillId="7" borderId="0" xfId="0" applyFont="1" applyFill="1" applyBorder="1" applyAlignment="1">
      <alignment vertical="center" wrapText="1"/>
    </xf>
    <xf numFmtId="0" fontId="9" fillId="7" borderId="14" xfId="0" applyFont="1" applyFill="1" applyBorder="1" applyAlignment="1">
      <alignment vertical="center" wrapText="1"/>
    </xf>
    <xf numFmtId="0" fontId="4" fillId="8" borderId="13" xfId="0" applyFont="1" applyFill="1" applyBorder="1" applyAlignment="1">
      <alignment vertical="center" wrapText="1"/>
    </xf>
    <xf numFmtId="0" fontId="4" fillId="8" borderId="0" xfId="0" applyFont="1" applyFill="1" applyBorder="1" applyAlignment="1">
      <alignment vertical="center" wrapText="1"/>
    </xf>
    <xf numFmtId="0" fontId="5" fillId="8" borderId="14" xfId="0" applyFont="1" applyFill="1" applyBorder="1" applyAlignment="1">
      <alignment vertical="center" wrapText="1"/>
    </xf>
    <xf numFmtId="0" fontId="26" fillId="0" borderId="10" xfId="0" applyFont="1" applyBorder="1">
      <alignment vertical="center"/>
    </xf>
    <xf numFmtId="0" fontId="26" fillId="0" borderId="5" xfId="0" applyFont="1" applyBorder="1">
      <alignment vertical="center"/>
    </xf>
    <xf numFmtId="0" fontId="28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28" fillId="0" borderId="2" xfId="0" applyFont="1" applyBorder="1">
      <alignment vertical="center"/>
    </xf>
    <xf numFmtId="0" fontId="28" fillId="0" borderId="3" xfId="0" applyFont="1" applyBorder="1">
      <alignment vertical="center"/>
    </xf>
    <xf numFmtId="0" fontId="28" fillId="0" borderId="4" xfId="0" applyFont="1" applyBorder="1">
      <alignment vertical="center"/>
    </xf>
    <xf numFmtId="0" fontId="28" fillId="0" borderId="13" xfId="0" applyFont="1" applyBorder="1">
      <alignment vertical="center"/>
    </xf>
    <xf numFmtId="0" fontId="28" fillId="0" borderId="0" xfId="0" applyFont="1" applyBorder="1" applyAlignment="1">
      <alignment horizontal="left" vertical="center"/>
    </xf>
    <xf numFmtId="0" fontId="28" fillId="0" borderId="14" xfId="0" applyFont="1" applyBorder="1">
      <alignment vertical="center"/>
    </xf>
    <xf numFmtId="0" fontId="28" fillId="0" borderId="15" xfId="0" applyFont="1" applyBorder="1">
      <alignment vertical="center"/>
    </xf>
    <xf numFmtId="0" fontId="28" fillId="0" borderId="16" xfId="0" applyFont="1" applyBorder="1" applyAlignment="1">
      <alignment horizontal="left" vertical="center"/>
    </xf>
    <xf numFmtId="0" fontId="28" fillId="0" borderId="17" xfId="0" applyFont="1" applyBorder="1">
      <alignment vertical="center"/>
    </xf>
    <xf numFmtId="0" fontId="29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>
      <alignment vertical="center"/>
    </xf>
    <xf numFmtId="0" fontId="16" fillId="0" borderId="0" xfId="0" applyFont="1" applyBorder="1">
      <alignment vertical="center"/>
    </xf>
    <xf numFmtId="0" fontId="1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30" fillId="0" borderId="5" xfId="0" applyFont="1" applyBorder="1">
      <alignment vertical="center"/>
    </xf>
    <xf numFmtId="0" fontId="30" fillId="0" borderId="6" xfId="0" applyFont="1" applyBorder="1">
      <alignment vertical="center"/>
    </xf>
    <xf numFmtId="0" fontId="30" fillId="0" borderId="8" xfId="0" applyFont="1" applyBorder="1">
      <alignment vertical="center"/>
    </xf>
    <xf numFmtId="0" fontId="30" fillId="0" borderId="0" xfId="0" applyFont="1" applyBorder="1">
      <alignment vertical="center"/>
    </xf>
    <xf numFmtId="0" fontId="30" fillId="0" borderId="10" xfId="0" applyFont="1" applyBorder="1">
      <alignment vertical="center"/>
    </xf>
    <xf numFmtId="0" fontId="30" fillId="0" borderId="11" xfId="0" applyFont="1" applyBorder="1">
      <alignment vertical="center"/>
    </xf>
    <xf numFmtId="0" fontId="21" fillId="0" borderId="0" xfId="0" applyFont="1" applyAlignment="1">
      <alignment vertical="center" wrapText="1"/>
    </xf>
    <xf numFmtId="0" fontId="31" fillId="0" borderId="0" xfId="0" applyFont="1" applyBorder="1">
      <alignment vertical="center"/>
    </xf>
    <xf numFmtId="0" fontId="32" fillId="0" borderId="6" xfId="0" applyFont="1" applyBorder="1" applyAlignment="1">
      <alignment vertical="center" wrapText="1"/>
    </xf>
    <xf numFmtId="0" fontId="32" fillId="0" borderId="7" xfId="0" applyFont="1" applyBorder="1" applyAlignment="1">
      <alignment vertical="center" wrapText="1"/>
    </xf>
    <xf numFmtId="0" fontId="4" fillId="4" borderId="18" xfId="0" applyFont="1" applyFill="1" applyBorder="1" applyAlignment="1">
      <alignment vertical="center" wrapText="1"/>
    </xf>
    <xf numFmtId="0" fontId="4" fillId="4" borderId="19" xfId="0" applyFont="1" applyFill="1" applyBorder="1" applyAlignment="1">
      <alignment vertical="center" wrapText="1"/>
    </xf>
    <xf numFmtId="0" fontId="5" fillId="4" borderId="20" xfId="0" applyFont="1" applyFill="1" applyBorder="1" applyAlignment="1">
      <alignment vertical="center" wrapText="1"/>
    </xf>
    <xf numFmtId="0" fontId="32" fillId="0" borderId="19" xfId="0" applyFont="1" applyBorder="1">
      <alignment vertical="center"/>
    </xf>
    <xf numFmtId="0" fontId="32" fillId="0" borderId="19" xfId="0" applyFont="1" applyBorder="1" applyAlignment="1">
      <alignment vertical="center" wrapText="1"/>
    </xf>
    <xf numFmtId="0" fontId="4" fillId="5" borderId="21" xfId="0" applyFont="1" applyFill="1" applyBorder="1" applyAlignment="1">
      <alignment vertical="center" wrapText="1"/>
    </xf>
    <xf numFmtId="0" fontId="4" fillId="5" borderId="19" xfId="0" applyFont="1" applyFill="1" applyBorder="1" applyAlignment="1">
      <alignment vertical="center" wrapText="1"/>
    </xf>
    <xf numFmtId="0" fontId="5" fillId="5" borderId="20" xfId="0" applyFont="1" applyFill="1" applyBorder="1" applyAlignment="1">
      <alignment vertical="center" wrapText="1"/>
    </xf>
    <xf numFmtId="0" fontId="8" fillId="7" borderId="21" xfId="0" applyFont="1" applyFill="1" applyBorder="1" applyAlignment="1">
      <alignment vertical="center" wrapText="1"/>
    </xf>
    <xf numFmtId="0" fontId="8" fillId="7" borderId="19" xfId="0" applyFont="1" applyFill="1" applyBorder="1" applyAlignment="1">
      <alignment vertical="center" wrapText="1"/>
    </xf>
    <xf numFmtId="0" fontId="9" fillId="7" borderId="20" xfId="0" applyFont="1" applyFill="1" applyBorder="1" applyAlignment="1">
      <alignment vertical="center" wrapText="1"/>
    </xf>
    <xf numFmtId="0" fontId="4" fillId="8" borderId="21" xfId="0" applyFont="1" applyFill="1" applyBorder="1" applyAlignment="1">
      <alignment vertical="center" wrapText="1"/>
    </xf>
    <xf numFmtId="0" fontId="4" fillId="8" borderId="19" xfId="0" applyFont="1" applyFill="1" applyBorder="1" applyAlignment="1">
      <alignment vertical="center" wrapText="1"/>
    </xf>
    <xf numFmtId="0" fontId="5" fillId="8" borderId="20" xfId="0" applyFont="1" applyFill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1" fillId="10" borderId="0" xfId="0" applyFont="1" applyFill="1" applyBorder="1" applyProtection="1">
      <alignment vertical="center"/>
      <protection hidden="1"/>
    </xf>
    <xf numFmtId="0" fontId="1" fillId="10" borderId="11" xfId="0" applyFont="1" applyFill="1" applyBorder="1" applyProtection="1">
      <alignment vertical="center"/>
      <protection hidden="1"/>
    </xf>
    <xf numFmtId="0" fontId="5" fillId="4" borderId="19" xfId="0" applyFont="1" applyFill="1" applyBorder="1" applyAlignment="1">
      <alignment vertical="center" wrapText="1"/>
    </xf>
    <xf numFmtId="0" fontId="32" fillId="0" borderId="5" xfId="0" applyFont="1" applyBorder="1">
      <alignment vertical="center"/>
    </xf>
    <xf numFmtId="0" fontId="1" fillId="0" borderId="8" xfId="0" applyFont="1" applyBorder="1" applyProtection="1">
      <alignment vertical="center"/>
      <protection hidden="1"/>
    </xf>
    <xf numFmtId="176" fontId="1" fillId="0" borderId="9" xfId="0" applyNumberFormat="1" applyFont="1" applyBorder="1" applyProtection="1">
      <alignment vertical="center"/>
      <protection hidden="1"/>
    </xf>
    <xf numFmtId="0" fontId="1" fillId="0" borderId="10" xfId="0" applyFont="1" applyBorder="1" applyProtection="1">
      <alignment vertical="center"/>
      <protection hidden="1"/>
    </xf>
    <xf numFmtId="176" fontId="1" fillId="0" borderId="12" xfId="0" applyNumberFormat="1" applyFont="1" applyBorder="1" applyProtection="1">
      <alignment vertical="center"/>
      <protection hidden="1"/>
    </xf>
    <xf numFmtId="0" fontId="1" fillId="0" borderId="5" xfId="0" applyFont="1" applyBorder="1" applyProtection="1">
      <alignment vertical="center"/>
      <protection hidden="1"/>
    </xf>
    <xf numFmtId="0" fontId="1" fillId="10" borderId="6" xfId="0" applyFont="1" applyFill="1" applyBorder="1" applyProtection="1">
      <alignment vertical="center"/>
      <protection hidden="1"/>
    </xf>
    <xf numFmtId="176" fontId="1" fillId="0" borderId="7" xfId="0" applyNumberFormat="1" applyFont="1" applyBorder="1" applyProtection="1">
      <alignment vertical="center"/>
      <protection hidden="1"/>
    </xf>
    <xf numFmtId="0" fontId="7" fillId="0" borderId="8" xfId="0" applyFont="1" applyBorder="1" applyAlignment="1">
      <alignment horizontal="left" vertical="center"/>
    </xf>
    <xf numFmtId="0" fontId="1" fillId="10" borderId="0" xfId="0" applyFont="1" applyFill="1" applyBorder="1">
      <alignment vertical="center"/>
    </xf>
    <xf numFmtId="0" fontId="1" fillId="10" borderId="9" xfId="0" applyFont="1" applyFill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176" fontId="1" fillId="0" borderId="5" xfId="0" applyNumberFormat="1" applyFont="1" applyBorder="1" applyProtection="1">
      <alignment vertical="center"/>
      <protection hidden="1"/>
    </xf>
    <xf numFmtId="176" fontId="1" fillId="0" borderId="6" xfId="0" applyNumberFormat="1" applyFont="1" applyBorder="1" applyProtection="1">
      <alignment vertical="center"/>
      <protection hidden="1"/>
    </xf>
    <xf numFmtId="176" fontId="1" fillId="0" borderId="8" xfId="0" applyNumberFormat="1" applyFont="1" applyBorder="1" applyProtection="1">
      <alignment vertical="center"/>
      <protection hidden="1"/>
    </xf>
    <xf numFmtId="176" fontId="1" fillId="0" borderId="0" xfId="0" applyNumberFormat="1" applyFont="1" applyBorder="1" applyProtection="1">
      <alignment vertical="center"/>
      <protection hidden="1"/>
    </xf>
    <xf numFmtId="176" fontId="1" fillId="0" borderId="10" xfId="0" applyNumberFormat="1" applyFont="1" applyBorder="1" applyProtection="1">
      <alignment vertical="center"/>
      <protection hidden="1"/>
    </xf>
    <xf numFmtId="176" fontId="1" fillId="0" borderId="11" xfId="0" applyNumberFormat="1" applyFont="1" applyBorder="1" applyProtection="1">
      <alignment vertical="center"/>
      <protection hidden="1"/>
    </xf>
    <xf numFmtId="0" fontId="20" fillId="10" borderId="0" xfId="0" applyFont="1" applyFill="1" applyBorder="1">
      <alignment vertical="center"/>
    </xf>
    <xf numFmtId="0" fontId="33" fillId="0" borderId="10" xfId="0" applyFont="1" applyBorder="1" applyAlignment="1">
      <alignment horizontal="left" vertical="center" wrapText="1"/>
    </xf>
    <xf numFmtId="0" fontId="20" fillId="0" borderId="6" xfId="0" applyFont="1" applyBorder="1">
      <alignment vertical="center"/>
    </xf>
    <xf numFmtId="0" fontId="4" fillId="0" borderId="0" xfId="0" applyFont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8" fillId="3" borderId="0" xfId="0" applyFont="1" applyFill="1" applyAlignment="1">
      <alignment horizontal="center" vertical="center" wrapText="1"/>
    </xf>
    <xf numFmtId="0" fontId="18" fillId="8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6" fillId="9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3" borderId="16" xfId="0" applyFont="1" applyFill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" fillId="3" borderId="16" xfId="0" applyFont="1" applyFill="1" applyBorder="1" applyAlignment="1">
      <alignment horizontal="center" vertical="center"/>
    </xf>
    <xf numFmtId="0" fontId="35" fillId="0" borderId="18" xfId="0" applyFont="1" applyBorder="1" applyAlignment="1">
      <alignment horizontal="left" vertical="center"/>
    </xf>
    <xf numFmtId="0" fontId="35" fillId="0" borderId="19" xfId="0" applyFont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35" fillId="0" borderId="11" xfId="0" applyFont="1" applyBorder="1" applyAlignment="1">
      <alignment horizontal="left" vertical="center"/>
    </xf>
  </cellXfs>
  <cellStyles count="1">
    <cellStyle name="常规" xfId="0" builtinId="0"/>
  </cellStyles>
  <dxfs count="130"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373380</xdr:colOff>
      <xdr:row>74</xdr:row>
      <xdr:rowOff>91440</xdr:rowOff>
    </xdr:from>
    <xdr:to>
      <xdr:col>19</xdr:col>
      <xdr:colOff>493990</xdr:colOff>
      <xdr:row>78</xdr:row>
      <xdr:rowOff>161800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43600" y="18486120"/>
          <a:ext cx="10476190" cy="10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F21" sqref="F21"/>
    </sheetView>
  </sheetViews>
  <sheetFormatPr defaultColWidth="9" defaultRowHeight="14.4" x14ac:dyDescent="0.25"/>
  <cols>
    <col min="1" max="1" width="10.21875" style="12" customWidth="1"/>
    <col min="2" max="2" width="7.21875" style="12" customWidth="1"/>
    <col min="3" max="3" width="15" style="12" customWidth="1"/>
    <col min="4" max="4" width="32.109375" style="12" customWidth="1"/>
    <col min="5" max="5" width="21" style="12" customWidth="1"/>
    <col min="6" max="6" width="37.44140625" style="12" customWidth="1"/>
    <col min="7" max="8" width="48.33203125" style="12" customWidth="1"/>
    <col min="9" max="9" width="21" style="12" customWidth="1"/>
    <col min="10" max="16384" width="9" style="13"/>
  </cols>
  <sheetData>
    <row r="1" spans="1:9" x14ac:dyDescent="0.25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14" t="s">
        <v>6</v>
      </c>
      <c r="H1" s="14" t="s">
        <v>7</v>
      </c>
      <c r="I1" s="14" t="s">
        <v>8</v>
      </c>
    </row>
    <row r="2" spans="1:9" ht="15.6" x14ac:dyDescent="0.25">
      <c r="A2" s="12" t="s">
        <v>9</v>
      </c>
      <c r="D2" s="12" t="s">
        <v>10</v>
      </c>
      <c r="E2" s="12" t="s">
        <v>11</v>
      </c>
      <c r="F2" s="15" t="s">
        <v>12</v>
      </c>
    </row>
    <row r="3" spans="1:9" x14ac:dyDescent="0.25">
      <c r="D3" s="12" t="s">
        <v>12</v>
      </c>
      <c r="E3" s="12" t="s">
        <v>11</v>
      </c>
      <c r="F3" s="12" t="s">
        <v>13</v>
      </c>
    </row>
    <row r="4" spans="1:9" ht="15.6" x14ac:dyDescent="0.25">
      <c r="D4" s="15" t="s">
        <v>14</v>
      </c>
      <c r="F4" s="12" t="s">
        <v>15</v>
      </c>
    </row>
    <row r="5" spans="1:9" x14ac:dyDescent="0.25">
      <c r="D5" s="12" t="s">
        <v>16</v>
      </c>
      <c r="F5" s="12" t="s">
        <v>17</v>
      </c>
    </row>
    <row r="6" spans="1:9" ht="28.8" x14ac:dyDescent="0.25">
      <c r="D6" s="12" t="s">
        <v>18</v>
      </c>
      <c r="E6" s="12" t="s">
        <v>14</v>
      </c>
      <c r="F6" s="12" t="s">
        <v>19</v>
      </c>
    </row>
    <row r="7" spans="1:9" ht="43.2" x14ac:dyDescent="0.25">
      <c r="D7" s="12" t="s">
        <v>20</v>
      </c>
      <c r="E7" s="12" t="s">
        <v>21</v>
      </c>
      <c r="F7" s="12" t="s">
        <v>22</v>
      </c>
    </row>
    <row r="8" spans="1:9" x14ac:dyDescent="0.25">
      <c r="D8" s="12" t="s">
        <v>23</v>
      </c>
      <c r="E8" s="12" t="s">
        <v>11</v>
      </c>
      <c r="F8" s="12" t="s">
        <v>24</v>
      </c>
    </row>
    <row r="9" spans="1:9" ht="28.8" x14ac:dyDescent="0.25">
      <c r="D9" s="12" t="s">
        <v>25</v>
      </c>
      <c r="F9" s="12" t="s">
        <v>26</v>
      </c>
    </row>
    <row r="10" spans="1:9" x14ac:dyDescent="0.25">
      <c r="D10" s="12" t="s">
        <v>27</v>
      </c>
      <c r="F10" s="12" t="s">
        <v>28</v>
      </c>
    </row>
  </sheetData>
  <phoneticPr fontId="17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92"/>
  <sheetViews>
    <sheetView tabSelected="1" topLeftCell="A4" workbookViewId="0">
      <pane xSplit="3" ySplit="7" topLeftCell="Y11" activePane="bottomRight" state="frozen"/>
      <selection pane="topRight"/>
      <selection pane="bottomLeft"/>
      <selection pane="bottomRight" activeCell="B26" sqref="B26"/>
    </sheetView>
  </sheetViews>
  <sheetFormatPr defaultColWidth="9" defaultRowHeight="15.6" x14ac:dyDescent="0.25"/>
  <cols>
    <col min="1" max="1" width="9" style="1"/>
    <col min="2" max="2" width="49.88671875" style="1" customWidth="1"/>
    <col min="3" max="3" width="11.44140625" style="46" customWidth="1"/>
    <col min="4" max="4" width="10.88671875" style="1" bestFit="1" customWidth="1"/>
    <col min="5" max="6" width="10.109375" style="1" bestFit="1" customWidth="1"/>
    <col min="7" max="7" width="9.88671875" style="1" customWidth="1"/>
    <col min="8" max="8" width="9.44140625" style="1" customWidth="1"/>
    <col min="9" max="9" width="11.33203125" style="1" customWidth="1"/>
    <col min="10" max="10" width="11" style="1" customWidth="1"/>
    <col min="11" max="11" width="11.21875" style="1" customWidth="1"/>
    <col min="12" max="12" width="9.77734375" style="1" customWidth="1"/>
    <col min="13" max="14" width="8.109375" style="1" customWidth="1"/>
    <col min="15" max="15" width="12.109375" style="1" customWidth="1"/>
    <col min="16" max="16" width="10.109375" style="1" customWidth="1"/>
    <col min="17" max="18" width="8.5546875" style="1" customWidth="1"/>
    <col min="19" max="19" width="12.5546875" style="1" customWidth="1"/>
    <col min="20" max="22" width="8.109375" style="1" customWidth="1"/>
    <col min="23" max="23" width="10.6640625" style="1" customWidth="1"/>
    <col min="24" max="24" width="9.109375" style="1" customWidth="1"/>
    <col min="25" max="26" width="7.5546875" style="1" customWidth="1"/>
    <col min="27" max="27" width="12.109375" style="1" customWidth="1"/>
    <col min="28" max="29" width="7.5546875" style="1" customWidth="1"/>
    <col min="30" max="30" width="9.109375" style="1" customWidth="1"/>
    <col min="31" max="31" width="12.109375" style="1" customWidth="1"/>
    <col min="32" max="32" width="8.88671875" style="1" customWidth="1"/>
    <col min="33" max="34" width="7.44140625" style="1" customWidth="1"/>
    <col min="35" max="36" width="12.109375" style="1" customWidth="1"/>
    <col min="37" max="16384" width="9" style="1"/>
  </cols>
  <sheetData>
    <row r="1" spans="1:59" s="2" customFormat="1" x14ac:dyDescent="0.25">
      <c r="B1" s="4" t="s">
        <v>29</v>
      </c>
      <c r="C1" s="45"/>
      <c r="D1" s="4"/>
      <c r="E1" s="4"/>
      <c r="F1" s="4"/>
      <c r="H1" s="4"/>
      <c r="I1" s="4"/>
      <c r="J1" s="4"/>
      <c r="L1" s="4"/>
      <c r="M1" s="4"/>
      <c r="N1" s="4"/>
      <c r="P1" s="4"/>
      <c r="Q1" s="4"/>
      <c r="R1" s="4"/>
    </row>
    <row r="2" spans="1:59" s="2" customFormat="1" x14ac:dyDescent="0.25">
      <c r="B2" s="4" t="s">
        <v>30</v>
      </c>
      <c r="C2" s="45"/>
      <c r="D2" s="4"/>
      <c r="E2" s="4"/>
      <c r="F2" s="4"/>
      <c r="H2" s="4"/>
      <c r="I2" s="4"/>
      <c r="J2" s="4"/>
      <c r="L2" s="4"/>
      <c r="M2" s="4"/>
      <c r="N2" s="4"/>
      <c r="P2" s="4"/>
      <c r="Q2" s="4"/>
      <c r="R2" s="4"/>
    </row>
    <row r="3" spans="1:59" s="2" customFormat="1" ht="31.2" x14ac:dyDescent="0.25">
      <c r="B3" s="4" t="s">
        <v>31</v>
      </c>
      <c r="C3" s="45"/>
      <c r="D3" s="4"/>
      <c r="E3" s="4"/>
      <c r="F3" s="4"/>
      <c r="H3" s="4"/>
      <c r="I3" s="4"/>
      <c r="J3" s="4"/>
      <c r="L3" s="4"/>
      <c r="M3" s="4"/>
      <c r="N3" s="4"/>
      <c r="P3" s="4"/>
      <c r="Q3" s="4"/>
      <c r="R3" s="4"/>
    </row>
    <row r="4" spans="1:59" s="2" customFormat="1" x14ac:dyDescent="0.25">
      <c r="B4" s="4" t="s">
        <v>32</v>
      </c>
      <c r="C4" s="45"/>
      <c r="D4" s="4"/>
      <c r="E4" s="4"/>
      <c r="F4" s="4"/>
      <c r="H4" s="4"/>
      <c r="I4" s="4"/>
      <c r="J4" s="4"/>
      <c r="L4" s="4"/>
      <c r="M4" s="4"/>
      <c r="N4" s="4"/>
      <c r="P4" s="4"/>
      <c r="Q4" s="4"/>
      <c r="R4" s="4"/>
    </row>
    <row r="5" spans="1:59" s="2" customFormat="1" x14ac:dyDescent="0.25">
      <c r="B5" s="4" t="s">
        <v>33</v>
      </c>
      <c r="C5" s="45"/>
      <c r="D5" s="4"/>
      <c r="E5" s="4"/>
      <c r="F5" s="4"/>
      <c r="H5" s="4"/>
      <c r="I5" s="4"/>
      <c r="J5" s="4"/>
      <c r="L5" s="4"/>
      <c r="M5" s="4"/>
      <c r="N5" s="4"/>
      <c r="P5" s="4"/>
      <c r="Q5" s="4"/>
      <c r="R5" s="4"/>
    </row>
    <row r="6" spans="1:59" s="2" customFormat="1" ht="31.2" x14ac:dyDescent="0.25">
      <c r="B6" s="4" t="s">
        <v>34</v>
      </c>
      <c r="C6" s="45"/>
      <c r="D6" s="4"/>
      <c r="E6" s="4"/>
      <c r="F6" s="4"/>
      <c r="H6" s="4"/>
      <c r="I6" s="4"/>
      <c r="J6" s="4"/>
      <c r="L6" s="4"/>
      <c r="M6" s="4"/>
      <c r="N6" s="4"/>
      <c r="P6" s="4"/>
      <c r="Q6" s="4"/>
      <c r="R6" s="4"/>
    </row>
    <row r="7" spans="1:59" s="2" customFormat="1" x14ac:dyDescent="0.25">
      <c r="B7" s="4" t="s">
        <v>35</v>
      </c>
      <c r="C7" s="45"/>
      <c r="D7" s="4"/>
      <c r="E7" s="4"/>
      <c r="F7" s="4"/>
      <c r="H7" s="4"/>
      <c r="I7" s="4"/>
      <c r="J7" s="4"/>
      <c r="K7" s="158" t="s">
        <v>151</v>
      </c>
      <c r="L7" s="4"/>
      <c r="M7" s="4"/>
      <c r="N7" s="4"/>
      <c r="P7" s="4"/>
      <c r="Q7" s="4"/>
      <c r="R7" s="4"/>
    </row>
    <row r="9" spans="1:59" ht="20.399999999999999" x14ac:dyDescent="0.25">
      <c r="D9" s="159" t="s">
        <v>121</v>
      </c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62" t="s">
        <v>122</v>
      </c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6"/>
      <c r="AS9" s="156"/>
      <c r="AT9" s="156"/>
      <c r="AU9" s="156"/>
      <c r="AV9" s="156"/>
      <c r="AW9" s="156"/>
      <c r="AX9" s="156"/>
      <c r="AY9" s="156"/>
      <c r="AZ9" s="156"/>
      <c r="BA9" s="156"/>
      <c r="BB9" s="156"/>
      <c r="BC9" s="156"/>
      <c r="BD9" s="156"/>
      <c r="BE9" s="156"/>
      <c r="BF9" s="156"/>
      <c r="BG9" s="156"/>
    </row>
    <row r="10" spans="1:59" ht="27" thickBot="1" x14ac:dyDescent="0.3">
      <c r="C10" s="46" t="s">
        <v>36</v>
      </c>
      <c r="D10" s="20" t="s">
        <v>37</v>
      </c>
      <c r="E10" s="21" t="s">
        <v>38</v>
      </c>
      <c r="F10" s="21" t="s">
        <v>39</v>
      </c>
      <c r="G10" s="22" t="s">
        <v>40</v>
      </c>
      <c r="H10" s="23" t="s">
        <v>37</v>
      </c>
      <c r="I10" s="24" t="s">
        <v>38</v>
      </c>
      <c r="J10" s="24" t="s">
        <v>39</v>
      </c>
      <c r="K10" s="25" t="s">
        <v>41</v>
      </c>
      <c r="L10" s="26" t="s">
        <v>37</v>
      </c>
      <c r="M10" s="27" t="s">
        <v>38</v>
      </c>
      <c r="N10" s="27" t="s">
        <v>39</v>
      </c>
      <c r="O10" s="28" t="s">
        <v>42</v>
      </c>
      <c r="P10" s="29" t="s">
        <v>37</v>
      </c>
      <c r="Q10" s="30" t="s">
        <v>38</v>
      </c>
      <c r="R10" s="30" t="s">
        <v>39</v>
      </c>
      <c r="S10" s="31" t="s">
        <v>43</v>
      </c>
      <c r="T10" s="20" t="s">
        <v>37</v>
      </c>
      <c r="U10" s="21" t="s">
        <v>38</v>
      </c>
      <c r="V10" s="21" t="s">
        <v>39</v>
      </c>
      <c r="W10" s="22" t="s">
        <v>40</v>
      </c>
      <c r="X10" s="23" t="s">
        <v>37</v>
      </c>
      <c r="Y10" s="24" t="s">
        <v>38</v>
      </c>
      <c r="Z10" s="24" t="s">
        <v>39</v>
      </c>
      <c r="AA10" s="25" t="s">
        <v>41</v>
      </c>
      <c r="AB10" s="26" t="s">
        <v>37</v>
      </c>
      <c r="AC10" s="27" t="s">
        <v>38</v>
      </c>
      <c r="AD10" s="27" t="s">
        <v>39</v>
      </c>
      <c r="AE10" s="28" t="s">
        <v>42</v>
      </c>
      <c r="AF10" s="29" t="s">
        <v>37</v>
      </c>
      <c r="AG10" s="30" t="s">
        <v>38</v>
      </c>
      <c r="AH10" s="30" t="s">
        <v>39</v>
      </c>
      <c r="AI10" s="31" t="s">
        <v>43</v>
      </c>
      <c r="AJ10" s="11"/>
    </row>
    <row r="11" spans="1:59" ht="16.2" customHeight="1" x14ac:dyDescent="0.25">
      <c r="A11" s="150" t="s">
        <v>75</v>
      </c>
      <c r="B11" s="57" t="s">
        <v>108</v>
      </c>
      <c r="C11" s="46">
        <v>100</v>
      </c>
      <c r="D11" s="87">
        <v>100</v>
      </c>
      <c r="E11" s="88" t="s">
        <v>48</v>
      </c>
      <c r="F11" s="89" t="s">
        <v>48</v>
      </c>
      <c r="G11" s="89">
        <v>1.6943999999999999</v>
      </c>
      <c r="H11" s="89">
        <v>200</v>
      </c>
      <c r="I11" s="89" t="s">
        <v>48</v>
      </c>
      <c r="J11" s="89" t="s">
        <v>48</v>
      </c>
      <c r="K11" s="89">
        <v>2.6543999</v>
      </c>
      <c r="L11" s="89">
        <v>300</v>
      </c>
      <c r="M11" s="89" t="s">
        <v>48</v>
      </c>
      <c r="N11" s="89" t="s">
        <v>48</v>
      </c>
      <c r="O11" s="89">
        <v>3.6143999999999998</v>
      </c>
      <c r="P11" s="89">
        <v>400</v>
      </c>
      <c r="Q11" s="89" t="s">
        <v>48</v>
      </c>
      <c r="R11" s="89" t="s">
        <v>48</v>
      </c>
      <c r="S11" s="89">
        <v>4.5743999999999998</v>
      </c>
      <c r="T11" s="89">
        <v>100</v>
      </c>
      <c r="U11" s="89" t="s">
        <v>48</v>
      </c>
      <c r="V11" s="89" t="s">
        <v>48</v>
      </c>
      <c r="W11" s="89">
        <v>1.6943999999999999</v>
      </c>
      <c r="X11" s="89"/>
      <c r="Y11" s="89" t="s">
        <v>48</v>
      </c>
      <c r="Z11" s="89" t="s">
        <v>48</v>
      </c>
      <c r="AA11" s="89"/>
      <c r="AB11" s="89"/>
      <c r="AC11" s="89" t="s">
        <v>48</v>
      </c>
      <c r="AD11" s="89" t="s">
        <v>48</v>
      </c>
      <c r="AE11" s="89"/>
      <c r="AF11" s="89"/>
      <c r="AG11" s="89" t="s">
        <v>48</v>
      </c>
      <c r="AH11" s="89" t="s">
        <v>48</v>
      </c>
      <c r="AI11" s="90"/>
    </row>
    <row r="12" spans="1:59" ht="15.6" customHeight="1" x14ac:dyDescent="0.25">
      <c r="A12" s="151"/>
      <c r="B12" s="6" t="s">
        <v>44</v>
      </c>
      <c r="C12" s="46">
        <v>1000</v>
      </c>
      <c r="D12" s="35"/>
      <c r="E12" s="36" t="s">
        <v>48</v>
      </c>
      <c r="F12" s="36" t="s">
        <v>48</v>
      </c>
      <c r="G12" s="36"/>
      <c r="H12" s="36"/>
      <c r="I12" s="36" t="s">
        <v>48</v>
      </c>
      <c r="J12" s="36" t="s">
        <v>48</v>
      </c>
      <c r="K12" s="36"/>
      <c r="L12" s="36"/>
      <c r="M12" s="36" t="s">
        <v>48</v>
      </c>
      <c r="N12" s="36" t="s">
        <v>48</v>
      </c>
      <c r="O12" s="36"/>
      <c r="P12" s="36"/>
      <c r="Q12" s="36" t="s">
        <v>48</v>
      </c>
      <c r="R12" s="36" t="s">
        <v>48</v>
      </c>
      <c r="S12" s="36"/>
      <c r="T12" s="36"/>
      <c r="U12" s="36" t="s">
        <v>48</v>
      </c>
      <c r="V12" s="36" t="s">
        <v>48</v>
      </c>
      <c r="W12" s="36"/>
      <c r="X12" s="36"/>
      <c r="Y12" s="36" t="s">
        <v>48</v>
      </c>
      <c r="Z12" s="36" t="s">
        <v>48</v>
      </c>
      <c r="AA12" s="36"/>
      <c r="AB12" s="36"/>
      <c r="AC12" s="36" t="s">
        <v>48</v>
      </c>
      <c r="AD12" s="36" t="s">
        <v>48</v>
      </c>
      <c r="AE12" s="36"/>
      <c r="AF12" s="36"/>
      <c r="AG12" s="36" t="s">
        <v>48</v>
      </c>
      <c r="AH12" s="36" t="s">
        <v>48</v>
      </c>
      <c r="AI12" s="37"/>
    </row>
    <row r="13" spans="1:59" ht="26.4" x14ac:dyDescent="0.25">
      <c r="A13" s="151"/>
      <c r="B13" s="6" t="s">
        <v>45</v>
      </c>
      <c r="C13" s="46">
        <v>10000</v>
      </c>
      <c r="D13" s="35"/>
      <c r="E13" s="36" t="s">
        <v>48</v>
      </c>
      <c r="F13" s="36" t="s">
        <v>48</v>
      </c>
      <c r="G13" s="36"/>
      <c r="H13" s="36"/>
      <c r="I13" s="36" t="s">
        <v>48</v>
      </c>
      <c r="J13" s="36" t="s">
        <v>48</v>
      </c>
      <c r="K13" s="36"/>
      <c r="L13" s="36"/>
      <c r="M13" s="36" t="s">
        <v>48</v>
      </c>
      <c r="N13" s="36" t="s">
        <v>48</v>
      </c>
      <c r="O13" s="36"/>
      <c r="P13" s="36"/>
      <c r="Q13" s="36" t="s">
        <v>48</v>
      </c>
      <c r="R13" s="36" t="s">
        <v>48</v>
      </c>
      <c r="S13" s="36"/>
      <c r="T13" s="36"/>
      <c r="U13" s="36" t="s">
        <v>48</v>
      </c>
      <c r="V13" s="36" t="s">
        <v>48</v>
      </c>
      <c r="W13" s="36"/>
      <c r="X13" s="36"/>
      <c r="Y13" s="36" t="s">
        <v>48</v>
      </c>
      <c r="Z13" s="36" t="s">
        <v>48</v>
      </c>
      <c r="AA13" s="36"/>
      <c r="AB13" s="36"/>
      <c r="AC13" s="36" t="s">
        <v>48</v>
      </c>
      <c r="AD13" s="36" t="s">
        <v>48</v>
      </c>
      <c r="AE13" s="36"/>
      <c r="AF13" s="36"/>
      <c r="AG13" s="36" t="s">
        <v>48</v>
      </c>
      <c r="AH13" s="36" t="s">
        <v>48</v>
      </c>
      <c r="AI13" s="37"/>
    </row>
    <row r="14" spans="1:59" ht="15.6" customHeight="1" thickBot="1" x14ac:dyDescent="0.3">
      <c r="A14" s="151"/>
      <c r="B14" s="6" t="s">
        <v>46</v>
      </c>
      <c r="C14" s="46">
        <v>100000</v>
      </c>
      <c r="D14" s="70" t="s">
        <v>138</v>
      </c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40"/>
    </row>
    <row r="15" spans="1:59" ht="15.6" customHeight="1" thickBot="1" x14ac:dyDescent="0.3">
      <c r="A15" s="151"/>
      <c r="B15" s="57" t="s">
        <v>109</v>
      </c>
      <c r="C15" s="46">
        <v>100</v>
      </c>
      <c r="D15" s="71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4"/>
    </row>
    <row r="16" spans="1:59" ht="15.6" customHeight="1" thickBot="1" x14ac:dyDescent="0.3">
      <c r="A16" s="151"/>
      <c r="B16" s="6"/>
      <c r="C16" s="46">
        <v>1000</v>
      </c>
      <c r="D16" s="71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7"/>
    </row>
    <row r="17" spans="1:59" ht="15.6" customHeight="1" thickBot="1" x14ac:dyDescent="0.3">
      <c r="A17" s="151"/>
      <c r="B17" s="6"/>
      <c r="C17" s="46">
        <v>10000</v>
      </c>
      <c r="D17" s="71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7"/>
    </row>
    <row r="18" spans="1:59" ht="15.6" customHeight="1" thickBot="1" x14ac:dyDescent="0.3">
      <c r="A18" s="151"/>
      <c r="B18" s="6"/>
      <c r="C18" s="46">
        <v>100000</v>
      </c>
      <c r="D18" s="71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40"/>
    </row>
    <row r="19" spans="1:59" s="3" customFormat="1" ht="27" thickBot="1" x14ac:dyDescent="0.3">
      <c r="A19" s="151"/>
      <c r="B19" s="7"/>
      <c r="C19" s="47"/>
      <c r="D19" s="58" t="s">
        <v>37</v>
      </c>
      <c r="E19" s="59" t="s">
        <v>38</v>
      </c>
      <c r="F19" s="59" t="s">
        <v>39</v>
      </c>
      <c r="G19" s="60" t="s">
        <v>40</v>
      </c>
      <c r="H19" s="61" t="s">
        <v>37</v>
      </c>
      <c r="I19" s="62" t="s">
        <v>38</v>
      </c>
      <c r="J19" s="62" t="s">
        <v>39</v>
      </c>
      <c r="K19" s="63" t="s">
        <v>41</v>
      </c>
      <c r="L19" s="64" t="s">
        <v>37</v>
      </c>
      <c r="M19" s="65" t="s">
        <v>38</v>
      </c>
      <c r="N19" s="65" t="s">
        <v>39</v>
      </c>
      <c r="O19" s="66" t="s">
        <v>42</v>
      </c>
      <c r="P19" s="67" t="s">
        <v>37</v>
      </c>
      <c r="Q19" s="68" t="s">
        <v>38</v>
      </c>
      <c r="R19" s="68" t="s">
        <v>39</v>
      </c>
      <c r="S19" s="69" t="s">
        <v>43</v>
      </c>
      <c r="T19" s="58" t="s">
        <v>37</v>
      </c>
      <c r="U19" s="59" t="s">
        <v>38</v>
      </c>
      <c r="V19" s="59" t="s">
        <v>39</v>
      </c>
      <c r="W19" s="60" t="s">
        <v>40</v>
      </c>
      <c r="X19" s="61" t="s">
        <v>37</v>
      </c>
      <c r="Y19" s="62" t="s">
        <v>38</v>
      </c>
      <c r="Z19" s="62" t="s">
        <v>39</v>
      </c>
      <c r="AA19" s="63" t="s">
        <v>41</v>
      </c>
      <c r="AB19" s="64" t="s">
        <v>37</v>
      </c>
      <c r="AC19" s="65" t="s">
        <v>38</v>
      </c>
      <c r="AD19" s="65" t="s">
        <v>39</v>
      </c>
      <c r="AE19" s="66" t="s">
        <v>42</v>
      </c>
      <c r="AF19" s="67" t="s">
        <v>37</v>
      </c>
      <c r="AG19" s="68" t="s">
        <v>38</v>
      </c>
      <c r="AH19" s="68" t="s">
        <v>39</v>
      </c>
      <c r="AI19" s="69" t="s">
        <v>43</v>
      </c>
    </row>
    <row r="20" spans="1:59" ht="16.2" customHeight="1" x14ac:dyDescent="0.25">
      <c r="A20" s="151"/>
      <c r="B20" s="5" t="s">
        <v>47</v>
      </c>
      <c r="C20" s="46">
        <v>100</v>
      </c>
      <c r="D20" s="32">
        <v>100</v>
      </c>
      <c r="E20" s="33" t="s">
        <v>48</v>
      </c>
      <c r="F20" s="33" t="s">
        <v>48</v>
      </c>
      <c r="G20" s="33">
        <v>1.5</v>
      </c>
      <c r="H20" s="33"/>
      <c r="I20" s="33" t="s">
        <v>48</v>
      </c>
      <c r="J20" s="33" t="s">
        <v>48</v>
      </c>
      <c r="K20" s="33"/>
      <c r="L20" s="33">
        <v>300</v>
      </c>
      <c r="M20" s="33" t="s">
        <v>48</v>
      </c>
      <c r="N20" s="33" t="s">
        <v>48</v>
      </c>
      <c r="O20" s="33">
        <v>2.86</v>
      </c>
      <c r="P20" s="33"/>
      <c r="Q20" s="33" t="s">
        <v>48</v>
      </c>
      <c r="R20" s="33" t="s">
        <v>48</v>
      </c>
      <c r="S20" s="33"/>
      <c r="T20" s="33">
        <v>0</v>
      </c>
      <c r="U20" s="33" t="s">
        <v>48</v>
      </c>
      <c r="V20" s="33" t="s">
        <v>48</v>
      </c>
      <c r="W20" s="33">
        <v>0.94</v>
      </c>
      <c r="X20" s="33"/>
      <c r="Y20" s="33" t="s">
        <v>48</v>
      </c>
      <c r="Z20" s="33" t="s">
        <v>48</v>
      </c>
      <c r="AA20" s="33"/>
      <c r="AB20" s="33">
        <v>0</v>
      </c>
      <c r="AC20" s="33" t="s">
        <v>48</v>
      </c>
      <c r="AD20" s="33" t="s">
        <v>48</v>
      </c>
      <c r="AE20" s="33">
        <v>2.86</v>
      </c>
      <c r="AF20" s="33"/>
      <c r="AG20" s="33" t="s">
        <v>48</v>
      </c>
      <c r="AH20" s="33" t="s">
        <v>48</v>
      </c>
      <c r="AI20" s="34"/>
    </row>
    <row r="21" spans="1:59" ht="15.6" customHeight="1" x14ac:dyDescent="0.25">
      <c r="A21" s="151"/>
      <c r="B21" s="6" t="s">
        <v>49</v>
      </c>
      <c r="C21" s="46">
        <v>1000</v>
      </c>
      <c r="D21" s="35">
        <v>1000</v>
      </c>
      <c r="E21" s="36" t="s">
        <v>48</v>
      </c>
      <c r="F21" s="36" t="s">
        <v>48</v>
      </c>
      <c r="G21" s="36">
        <v>1.5</v>
      </c>
      <c r="H21" s="36"/>
      <c r="I21" s="36" t="s">
        <v>48</v>
      </c>
      <c r="J21" s="36" t="s">
        <v>48</v>
      </c>
      <c r="K21" s="36"/>
      <c r="L21" s="36">
        <v>3000</v>
      </c>
      <c r="M21" s="36" t="s">
        <v>48</v>
      </c>
      <c r="N21" s="36" t="s">
        <v>48</v>
      </c>
      <c r="O21" s="36">
        <v>3.42</v>
      </c>
      <c r="P21" s="36"/>
      <c r="Q21" s="36" t="s">
        <v>48</v>
      </c>
      <c r="R21" s="36" t="s">
        <v>48</v>
      </c>
      <c r="S21" s="36"/>
      <c r="T21" s="36">
        <v>0</v>
      </c>
      <c r="U21" s="36" t="s">
        <v>48</v>
      </c>
      <c r="V21" s="36" t="s">
        <v>48</v>
      </c>
      <c r="W21" s="36">
        <v>1.5</v>
      </c>
      <c r="X21" s="36"/>
      <c r="Y21" s="36" t="s">
        <v>48</v>
      </c>
      <c r="Z21" s="36" t="s">
        <v>48</v>
      </c>
      <c r="AA21" s="36"/>
      <c r="AB21" s="36">
        <v>0</v>
      </c>
      <c r="AC21" s="36" t="s">
        <v>48</v>
      </c>
      <c r="AD21" s="36" t="s">
        <v>48</v>
      </c>
      <c r="AE21" s="36">
        <v>3.42</v>
      </c>
      <c r="AF21" s="36"/>
      <c r="AG21" s="36" t="s">
        <v>48</v>
      </c>
      <c r="AH21" s="36" t="s">
        <v>48</v>
      </c>
      <c r="AI21" s="37"/>
    </row>
    <row r="22" spans="1:59" ht="26.4" x14ac:dyDescent="0.25">
      <c r="A22" s="151"/>
      <c r="B22" s="6" t="s">
        <v>50</v>
      </c>
      <c r="C22" s="46">
        <v>10000</v>
      </c>
      <c r="D22" s="35">
        <v>10000</v>
      </c>
      <c r="E22" s="36" t="s">
        <v>48</v>
      </c>
      <c r="F22" s="36" t="s">
        <v>48</v>
      </c>
      <c r="G22" s="36">
        <v>0.94</v>
      </c>
      <c r="H22" s="36"/>
      <c r="I22" s="36" t="s">
        <v>48</v>
      </c>
      <c r="J22" s="36" t="s">
        <v>48</v>
      </c>
      <c r="K22" s="36"/>
      <c r="L22" s="36">
        <v>30000</v>
      </c>
      <c r="M22" s="36" t="s">
        <v>48</v>
      </c>
      <c r="N22" s="36" t="s">
        <v>48</v>
      </c>
      <c r="O22" s="36">
        <v>2.86</v>
      </c>
      <c r="P22" s="36"/>
      <c r="Q22" s="36" t="s">
        <v>48</v>
      </c>
      <c r="R22" s="36" t="s">
        <v>48</v>
      </c>
      <c r="S22" s="36"/>
      <c r="T22" s="36">
        <v>0</v>
      </c>
      <c r="U22" s="36" t="s">
        <v>48</v>
      </c>
      <c r="V22" s="36" t="s">
        <v>48</v>
      </c>
      <c r="W22" s="36">
        <v>1.5</v>
      </c>
      <c r="X22" s="36"/>
      <c r="Y22" s="36" t="s">
        <v>48</v>
      </c>
      <c r="Z22" s="36" t="s">
        <v>48</v>
      </c>
      <c r="AA22" s="36"/>
      <c r="AB22" s="36">
        <v>0</v>
      </c>
      <c r="AC22" s="36" t="s">
        <v>48</v>
      </c>
      <c r="AD22" s="36" t="s">
        <v>48</v>
      </c>
      <c r="AE22" s="36">
        <v>3.42</v>
      </c>
      <c r="AF22" s="36"/>
      <c r="AG22" s="36" t="s">
        <v>48</v>
      </c>
      <c r="AH22" s="36" t="s">
        <v>48</v>
      </c>
      <c r="AI22" s="37"/>
    </row>
    <row r="23" spans="1:59" ht="15.6" customHeight="1" thickBot="1" x14ac:dyDescent="0.3">
      <c r="A23" s="151"/>
      <c r="B23" s="8" t="s">
        <v>51</v>
      </c>
      <c r="C23" s="46">
        <v>100000</v>
      </c>
      <c r="D23" s="38" t="s">
        <v>48</v>
      </c>
      <c r="E23" s="39" t="s">
        <v>48</v>
      </c>
      <c r="F23" s="39" t="s">
        <v>48</v>
      </c>
      <c r="G23" s="39" t="s">
        <v>48</v>
      </c>
      <c r="H23" s="39" t="s">
        <v>48</v>
      </c>
      <c r="I23" s="39" t="s">
        <v>48</v>
      </c>
      <c r="J23" s="39" t="s">
        <v>48</v>
      </c>
      <c r="K23" s="39" t="s">
        <v>48</v>
      </c>
      <c r="L23" s="39" t="s">
        <v>48</v>
      </c>
      <c r="M23" s="39" t="s">
        <v>48</v>
      </c>
      <c r="N23" s="39" t="s">
        <v>48</v>
      </c>
      <c r="O23" s="39" t="s">
        <v>48</v>
      </c>
      <c r="P23" s="39" t="s">
        <v>48</v>
      </c>
      <c r="Q23" s="39" t="s">
        <v>48</v>
      </c>
      <c r="R23" s="39" t="s">
        <v>48</v>
      </c>
      <c r="S23" s="39" t="s">
        <v>48</v>
      </c>
      <c r="T23" s="39" t="s">
        <v>48</v>
      </c>
      <c r="U23" s="39" t="s">
        <v>48</v>
      </c>
      <c r="V23" s="39" t="s">
        <v>48</v>
      </c>
      <c r="W23" s="39" t="s">
        <v>48</v>
      </c>
      <c r="X23" s="39" t="s">
        <v>48</v>
      </c>
      <c r="Y23" s="39" t="s">
        <v>48</v>
      </c>
      <c r="Z23" s="39" t="s">
        <v>48</v>
      </c>
      <c r="AA23" s="39" t="s">
        <v>48</v>
      </c>
      <c r="AB23" s="39" t="s">
        <v>48</v>
      </c>
      <c r="AC23" s="39" t="s">
        <v>48</v>
      </c>
      <c r="AD23" s="39" t="s">
        <v>48</v>
      </c>
      <c r="AE23" s="39" t="s">
        <v>48</v>
      </c>
      <c r="AF23" s="39" t="s">
        <v>48</v>
      </c>
      <c r="AG23" s="39" t="s">
        <v>48</v>
      </c>
      <c r="AH23" s="39" t="s">
        <v>48</v>
      </c>
      <c r="AI23" s="40" t="s">
        <v>48</v>
      </c>
    </row>
    <row r="24" spans="1:59" ht="15.6" customHeight="1" thickBot="1" x14ac:dyDescent="0.3">
      <c r="A24" s="151"/>
      <c r="B24" s="8"/>
      <c r="D24" s="38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</row>
    <row r="25" spans="1:59" ht="15.6" customHeight="1" thickBot="1" x14ac:dyDescent="0.3">
      <c r="A25" s="151"/>
      <c r="B25" s="8"/>
      <c r="D25" s="160" t="s">
        <v>152</v>
      </c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161"/>
      <c r="P25" s="161"/>
      <c r="Q25" s="161"/>
      <c r="R25" s="161"/>
      <c r="S25" s="161"/>
      <c r="T25" s="161"/>
      <c r="U25" s="161"/>
      <c r="V25" s="161"/>
      <c r="W25" s="161"/>
      <c r="X25" s="161"/>
      <c r="Y25" s="161"/>
      <c r="Z25" s="161"/>
      <c r="AA25" s="161"/>
      <c r="AB25" s="161"/>
      <c r="AC25" s="161"/>
      <c r="AD25" s="161"/>
      <c r="AE25" s="161"/>
      <c r="AF25" s="163" t="s">
        <v>153</v>
      </c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</row>
    <row r="26" spans="1:59" s="3" customFormat="1" ht="31.8" thickBot="1" x14ac:dyDescent="0.3">
      <c r="A26" s="151"/>
      <c r="B26" s="7"/>
      <c r="C26" s="47"/>
      <c r="D26" s="101" t="s">
        <v>37</v>
      </c>
      <c r="E26" s="102" t="s">
        <v>38</v>
      </c>
      <c r="F26" s="102" t="s">
        <v>39</v>
      </c>
      <c r="G26" s="118" t="s">
        <v>40</v>
      </c>
      <c r="H26" s="119" t="s">
        <v>125</v>
      </c>
      <c r="I26" s="99" t="s">
        <v>126</v>
      </c>
      <c r="J26" s="100" t="str">
        <f>"(验算值)
"&amp;G26</f>
        <v>(验算值)
正常能量E</v>
      </c>
      <c r="K26" s="107" t="s">
        <v>37</v>
      </c>
      <c r="L26" s="107" t="s">
        <v>38</v>
      </c>
      <c r="M26" s="107" t="s">
        <v>39</v>
      </c>
      <c r="N26" s="108" t="s">
        <v>41</v>
      </c>
      <c r="O26" s="104" t="s">
        <v>125</v>
      </c>
      <c r="P26" s="105" t="s">
        <v>126</v>
      </c>
      <c r="Q26" s="105" t="str">
        <f>"(验算值)
"&amp;N26</f>
        <v>(验算值)
狂暴1能量E</v>
      </c>
      <c r="R26" s="109" t="s">
        <v>37</v>
      </c>
      <c r="S26" s="110" t="s">
        <v>38</v>
      </c>
      <c r="T26" s="110" t="s">
        <v>39</v>
      </c>
      <c r="U26" s="111" t="s">
        <v>42</v>
      </c>
      <c r="V26" s="104" t="s">
        <v>125</v>
      </c>
      <c r="W26" s="105" t="s">
        <v>126</v>
      </c>
      <c r="X26" s="105" t="str">
        <f>"(验算值)
"&amp;U26</f>
        <v>(验算值)
狂暴2能量E</v>
      </c>
      <c r="Y26" s="112" t="s">
        <v>37</v>
      </c>
      <c r="Z26" s="113" t="s">
        <v>38</v>
      </c>
      <c r="AA26" s="113" t="s">
        <v>39</v>
      </c>
      <c r="AB26" s="114" t="s">
        <v>43</v>
      </c>
      <c r="AC26" s="104" t="s">
        <v>125</v>
      </c>
      <c r="AD26" s="105" t="s">
        <v>127</v>
      </c>
      <c r="AE26" s="115" t="str">
        <f>"(验算值)
"&amp;AB26</f>
        <v>(验算值)
狂暴3能量E</v>
      </c>
      <c r="AF26" s="101" t="s">
        <v>37</v>
      </c>
      <c r="AG26" s="102" t="s">
        <v>38</v>
      </c>
      <c r="AH26" s="102" t="s">
        <v>39</v>
      </c>
      <c r="AI26" s="103" t="s">
        <v>40</v>
      </c>
      <c r="AJ26" s="104" t="s">
        <v>128</v>
      </c>
      <c r="AK26" s="105" t="s">
        <v>129</v>
      </c>
      <c r="AL26" s="105" t="str">
        <f>"(验算值)
"&amp;AI26</f>
        <v>(验算值)
正常能量E</v>
      </c>
      <c r="AM26" s="106" t="s">
        <v>37</v>
      </c>
      <c r="AN26" s="107" t="s">
        <v>38</v>
      </c>
      <c r="AO26" s="107" t="s">
        <v>39</v>
      </c>
      <c r="AP26" s="108" t="s">
        <v>41</v>
      </c>
      <c r="AQ26" s="104" t="s">
        <v>128</v>
      </c>
      <c r="AR26" s="105" t="s">
        <v>129</v>
      </c>
      <c r="AS26" s="105" t="str">
        <f>"(验算值)
"&amp;AP26</f>
        <v>(验算值)
狂暴1能量E</v>
      </c>
      <c r="AT26" s="109" t="s">
        <v>37</v>
      </c>
      <c r="AU26" s="110" t="s">
        <v>38</v>
      </c>
      <c r="AV26" s="110" t="s">
        <v>39</v>
      </c>
      <c r="AW26" s="111" t="s">
        <v>42</v>
      </c>
      <c r="AX26" s="104" t="s">
        <v>125</v>
      </c>
      <c r="AY26" s="105" t="s">
        <v>129</v>
      </c>
      <c r="AZ26" s="105" t="str">
        <f>"(验算值)
"&amp;AW26</f>
        <v>(验算值)
狂暴2能量E</v>
      </c>
      <c r="BA26" s="112" t="s">
        <v>37</v>
      </c>
      <c r="BB26" s="113" t="s">
        <v>38</v>
      </c>
      <c r="BC26" s="113" t="s">
        <v>39</v>
      </c>
      <c r="BD26" s="114" t="s">
        <v>43</v>
      </c>
      <c r="BE26" s="104" t="s">
        <v>125</v>
      </c>
      <c r="BF26" s="105" t="s">
        <v>126</v>
      </c>
      <c r="BG26" s="115" t="str">
        <f>"(验算值)
"&amp;BD26</f>
        <v>(验算值)
狂暴3能量E</v>
      </c>
    </row>
    <row r="27" spans="1:59" ht="32.4" x14ac:dyDescent="0.25">
      <c r="A27" s="151"/>
      <c r="B27" s="5" t="s">
        <v>52</v>
      </c>
      <c r="C27" s="46">
        <v>100</v>
      </c>
      <c r="D27" s="93">
        <v>100</v>
      </c>
      <c r="E27" s="94">
        <v>5</v>
      </c>
      <c r="F27" s="94">
        <v>11</v>
      </c>
      <c r="G27" s="94">
        <v>1.01</v>
      </c>
      <c r="H27" s="120">
        <f>D27/($C27*3)*0.96*3</f>
        <v>0.95999999999999985</v>
      </c>
      <c r="I27" s="116">
        <v>0.05</v>
      </c>
      <c r="J27" s="121" t="str">
        <f>IF(AND((H27+I27)/G27&lt;1.00001,(H27+I27)/G27&gt;0.99999),"正确","错误！")</f>
        <v>正确</v>
      </c>
      <c r="K27" s="94">
        <v>200</v>
      </c>
      <c r="L27" s="94">
        <v>27</v>
      </c>
      <c r="M27" s="94">
        <v>28</v>
      </c>
      <c r="N27" s="94">
        <v>2.19</v>
      </c>
      <c r="O27" s="120">
        <f>K27/($C27*3)*0.96*3</f>
        <v>1.9199999999999997</v>
      </c>
      <c r="P27" s="116">
        <v>0.27</v>
      </c>
      <c r="Q27" s="121" t="str">
        <f>IF(AND((O27+P27)/N27&lt;1.00001,(O27+P27)/N27&gt;0.99999),"正确","错误！")</f>
        <v>正确</v>
      </c>
      <c r="R27" s="94">
        <v>300</v>
      </c>
      <c r="S27" s="94">
        <v>75</v>
      </c>
      <c r="T27" s="94">
        <v>34</v>
      </c>
      <c r="U27" s="94">
        <v>3.63</v>
      </c>
      <c r="V27" s="120">
        <f>R27/($C27*3)*0.96*3</f>
        <v>2.88</v>
      </c>
      <c r="W27" s="116">
        <v>0.75</v>
      </c>
      <c r="X27" s="121" t="str">
        <f>IF(AND((V27+W27)/U27&lt;1.00001,(V27+W27)/U27&gt;0.99999),"正确","错误！")</f>
        <v>正确</v>
      </c>
      <c r="Y27" s="94">
        <v>400</v>
      </c>
      <c r="Z27" s="94">
        <v>27</v>
      </c>
      <c r="AA27" s="94">
        <v>28</v>
      </c>
      <c r="AB27" s="94">
        <v>4.1099997000000004</v>
      </c>
      <c r="AC27" s="120">
        <f>Y27/($C27*3)*0.96*3</f>
        <v>3.8399999999999994</v>
      </c>
      <c r="AD27" s="116">
        <v>0.27</v>
      </c>
      <c r="AE27" s="121" t="str">
        <f>IF(AND((AC27+AD27)/AB27&lt;1.00001,(AC27+AD27)/AB27&gt;0.99999),"正确","错误！")</f>
        <v>正确</v>
      </c>
      <c r="AF27" s="93">
        <v>20</v>
      </c>
      <c r="AG27" s="94">
        <v>7</v>
      </c>
      <c r="AH27" s="94">
        <v>13</v>
      </c>
      <c r="AI27" s="94">
        <v>0.26200000000000001</v>
      </c>
      <c r="AJ27" s="120">
        <f>AF27/($C27*3)*0.96*3</f>
        <v>0.192</v>
      </c>
      <c r="AK27" s="116">
        <v>7.0000000000000007E-2</v>
      </c>
      <c r="AL27" s="121" t="str">
        <f>IF(AND((AJ27+AK27)/AI27&lt;1.00001,(AJ27+AK27)/AI27&gt;0.99999),"正确","错误！")</f>
        <v>正确</v>
      </c>
      <c r="AM27" s="36"/>
      <c r="AN27" s="36"/>
      <c r="AO27" s="36"/>
      <c r="AP27" s="36"/>
      <c r="AQ27" s="120">
        <f>AM27/($C27*3)*0.96*3</f>
        <v>0</v>
      </c>
      <c r="AR27" s="116">
        <v>0.34749999999999998</v>
      </c>
      <c r="AS27" s="121" t="e">
        <f>IF(AND((AQ27+AR27)/AP27&lt;1.00001,(AQ27+AR27)/AP27&gt;0.99999),"正确","错误！")</f>
        <v>#DIV/0!</v>
      </c>
      <c r="AT27" s="94">
        <v>260</v>
      </c>
      <c r="AU27" s="94">
        <v>34.75</v>
      </c>
      <c r="AV27" s="94">
        <v>29</v>
      </c>
      <c r="AW27" s="94">
        <v>2.8435001</v>
      </c>
      <c r="AX27" s="120">
        <f>AT27/($C27*3)*0.96*3</f>
        <v>2.496</v>
      </c>
      <c r="AY27" s="116">
        <v>0.34749999999999998</v>
      </c>
      <c r="AZ27" s="121" t="str">
        <f>IF(AND((AX27+AY27)/AW27&lt;1.00001,(AX27+AY27)/AW27&gt;0.99999),"正确","错误！")</f>
        <v>正确</v>
      </c>
      <c r="BA27" s="36"/>
      <c r="BB27" s="36"/>
      <c r="BC27" s="36"/>
      <c r="BD27" s="36"/>
      <c r="BE27" s="120">
        <f>BA27/($C27*3)*0.96*3</f>
        <v>0</v>
      </c>
      <c r="BF27" s="116">
        <v>0.34749999999999998</v>
      </c>
      <c r="BG27" s="121" t="e">
        <f>IF(AND((BE27+BF27)/BD27&lt;1.00001,(BE27+BF27)/BD27&gt;0.99999),"正确","错误！")</f>
        <v>#DIV/0!</v>
      </c>
    </row>
    <row r="28" spans="1:59" ht="26.4" x14ac:dyDescent="0.25">
      <c r="A28" s="151"/>
      <c r="B28" s="6" t="s">
        <v>53</v>
      </c>
      <c r="C28" s="46">
        <v>1000</v>
      </c>
      <c r="D28" s="93">
        <v>1000</v>
      </c>
      <c r="E28" s="94">
        <v>270</v>
      </c>
      <c r="F28" s="94">
        <v>28</v>
      </c>
      <c r="G28" s="94">
        <v>1.23</v>
      </c>
      <c r="H28" s="120">
        <f>D28/($C28*3)*0.96*3</f>
        <v>0.95999999999999985</v>
      </c>
      <c r="I28" s="116">
        <v>0.27</v>
      </c>
      <c r="J28" s="121" t="str">
        <f t="shared" ref="J28:J30" si="0">IF(AND((H28+I28)/G28&lt;1.00001,(H28+I28)/G28&gt;0.99999),"正确","错误！")</f>
        <v>正确</v>
      </c>
      <c r="K28" s="36"/>
      <c r="L28" s="36"/>
      <c r="M28" s="36"/>
      <c r="N28" s="36"/>
      <c r="O28" s="120">
        <f>K28/($C28*3)*0.96*3</f>
        <v>0</v>
      </c>
      <c r="P28" s="116">
        <v>0.14000000000000001</v>
      </c>
      <c r="Q28" s="121" t="e">
        <f t="shared" ref="Q28:Q30" si="1">IF(AND((O28+P28)/N28&lt;1.00001,(O28+P28)/N28&gt;0.99999),"正确","错误！")</f>
        <v>#DIV/0!</v>
      </c>
      <c r="R28" s="94">
        <v>3000</v>
      </c>
      <c r="S28" s="94">
        <v>750</v>
      </c>
      <c r="T28" s="94">
        <v>34</v>
      </c>
      <c r="U28" s="94">
        <v>3.63</v>
      </c>
      <c r="V28" s="120">
        <f>R28/($C28*3)*0.96*3</f>
        <v>2.88</v>
      </c>
      <c r="W28" s="116">
        <v>0.75</v>
      </c>
      <c r="X28" s="121" t="str">
        <f t="shared" ref="X28:X30" si="2">IF(AND((V28+W28)/U28&lt;1.00001,(V28+W28)/U28&gt;0.99999),"正确","错误！")</f>
        <v>正确</v>
      </c>
      <c r="Y28" s="36"/>
      <c r="Z28" s="36"/>
      <c r="AA28" s="36"/>
      <c r="AB28" s="36"/>
      <c r="AC28" s="120">
        <f>Y28/($C28*3)*0.96*3</f>
        <v>0</v>
      </c>
      <c r="AD28" s="116">
        <v>0.75</v>
      </c>
      <c r="AE28" s="121" t="e">
        <f t="shared" ref="AE28:AE30" si="3">IF(AND((AC28+AD28)/AB28&lt;1.00001,(AC28+AD28)/AB28&gt;0.99999),"正确","错误！")</f>
        <v>#DIV/0!</v>
      </c>
      <c r="AF28" s="93">
        <v>800</v>
      </c>
      <c r="AG28" s="94">
        <v>140</v>
      </c>
      <c r="AH28" s="94">
        <v>21</v>
      </c>
      <c r="AI28" s="94">
        <v>0.90800000000000003</v>
      </c>
      <c r="AJ28" s="120">
        <f>AF28/($C28*3)*0.96*3</f>
        <v>0.76800000000000002</v>
      </c>
      <c r="AK28" s="116">
        <v>0.14000000000000001</v>
      </c>
      <c r="AL28" s="121" t="str">
        <f t="shared" ref="AL28:AL30" si="4">IF(AND((AJ28+AK28)/AI28&lt;1.00001,(AJ28+AK28)/AI28&gt;0.99999),"正确","错误！")</f>
        <v>正确</v>
      </c>
      <c r="AM28" s="36"/>
      <c r="AN28" s="36"/>
      <c r="AO28" s="36"/>
      <c r="AP28" s="36"/>
      <c r="AQ28" s="120">
        <f>AM28/($C28*3)*0.96*3</f>
        <v>0</v>
      </c>
      <c r="AR28" s="116">
        <v>0.75</v>
      </c>
      <c r="AS28" s="121" t="e">
        <f t="shared" ref="AS28:AS30" si="5">IF(AND((AQ28+AR28)/AP28&lt;1.00001,(AQ28+AR28)/AP28&gt;0.99999),"正确","错误！")</f>
        <v>#DIV/0!</v>
      </c>
      <c r="AT28" s="94">
        <v>2000</v>
      </c>
      <c r="AU28" s="94">
        <v>750</v>
      </c>
      <c r="AV28" s="94">
        <v>34</v>
      </c>
      <c r="AW28" s="94">
        <v>2.67</v>
      </c>
      <c r="AX28" s="120">
        <f>AT28/($C28*3)*0.96*3</f>
        <v>1.9199999999999997</v>
      </c>
      <c r="AY28" s="116">
        <v>0.75</v>
      </c>
      <c r="AZ28" s="121" t="str">
        <f t="shared" ref="AZ28:AZ30" si="6">IF(AND((AX28+AY28)/AW28&lt;1.00001,(AX28+AY28)/AW28&gt;0.99999),"正确","错误！")</f>
        <v>正确</v>
      </c>
      <c r="BA28" s="36"/>
      <c r="BB28" s="36"/>
      <c r="BC28" s="36"/>
      <c r="BD28" s="36"/>
      <c r="BE28" s="120">
        <f>BA28/($C28*3)*0.96*3</f>
        <v>0</v>
      </c>
      <c r="BF28" s="116">
        <v>0.75</v>
      </c>
      <c r="BG28" s="121" t="e">
        <f t="shared" ref="BG28:BG30" si="7">IF(AND((BE28+BF28)/BD28&lt;1.00001,(BE28+BF28)/BD28&gt;0.99999),"正确","错误！")</f>
        <v>#DIV/0!</v>
      </c>
    </row>
    <row r="29" spans="1:59" ht="39.6" x14ac:dyDescent="0.25">
      <c r="A29" s="151"/>
      <c r="B29" s="6" t="s">
        <v>54</v>
      </c>
      <c r="C29" s="46">
        <v>10000</v>
      </c>
      <c r="D29" s="93">
        <v>10000</v>
      </c>
      <c r="E29" s="94">
        <v>2000</v>
      </c>
      <c r="F29" s="94">
        <v>25</v>
      </c>
      <c r="G29" s="94">
        <v>1.155</v>
      </c>
      <c r="H29" s="120">
        <f>D29/($C29*3)*0.96*3-0.005</f>
        <v>0.95499999999999985</v>
      </c>
      <c r="I29" s="116">
        <v>0.2</v>
      </c>
      <c r="J29" s="121" t="str">
        <f t="shared" si="0"/>
        <v>正确</v>
      </c>
      <c r="K29" s="36"/>
      <c r="L29" s="36"/>
      <c r="M29" s="36"/>
      <c r="N29" s="36"/>
      <c r="O29" s="120">
        <f>K29/($C29*3)*0.96*3-0.005</f>
        <v>-5.0000000000000001E-3</v>
      </c>
      <c r="P29" s="116">
        <v>7.4999999999999997E-2</v>
      </c>
      <c r="Q29" s="121" t="e">
        <f t="shared" si="1"/>
        <v>#DIV/0!</v>
      </c>
      <c r="R29" s="94">
        <v>30000</v>
      </c>
      <c r="S29" s="94">
        <v>10000</v>
      </c>
      <c r="T29" s="94">
        <v>44</v>
      </c>
      <c r="U29" s="94">
        <v>3.875</v>
      </c>
      <c r="V29" s="120">
        <f>R29/($C29*3)*0.96*3-0.005</f>
        <v>2.875</v>
      </c>
      <c r="W29" s="116">
        <v>1</v>
      </c>
      <c r="X29" s="121" t="str">
        <f t="shared" si="2"/>
        <v>正确</v>
      </c>
      <c r="Y29" s="36"/>
      <c r="Z29" s="36"/>
      <c r="AA29" s="36"/>
      <c r="AB29" s="36"/>
      <c r="AC29" s="120">
        <f>Y29/($C29*3)*0.96*3-0.005</f>
        <v>-5.0000000000000001E-3</v>
      </c>
      <c r="AD29" s="116">
        <v>1</v>
      </c>
      <c r="AE29" s="121" t="e">
        <f t="shared" si="3"/>
        <v>#DIV/0!</v>
      </c>
      <c r="AF29" s="93">
        <v>8000</v>
      </c>
      <c r="AG29" s="94">
        <v>750</v>
      </c>
      <c r="AH29" s="94">
        <v>14</v>
      </c>
      <c r="AI29" s="94">
        <v>0.83799999999999997</v>
      </c>
      <c r="AJ29" s="120">
        <f>AF29/($C29*3)*0.96*3-0.005</f>
        <v>0.76300000000000001</v>
      </c>
      <c r="AK29" s="116">
        <v>7.4999999999999997E-2</v>
      </c>
      <c r="AL29" s="121" t="str">
        <f t="shared" si="4"/>
        <v>正确</v>
      </c>
      <c r="AM29" s="36"/>
      <c r="AN29" s="36"/>
      <c r="AO29" s="36"/>
      <c r="AP29" s="36"/>
      <c r="AQ29" s="120">
        <f>AM29/($C29*3)*0.96*3-0.005</f>
        <v>-5.0000000000000001E-3</v>
      </c>
      <c r="AR29" s="116">
        <v>2</v>
      </c>
      <c r="AS29" s="121" t="e">
        <f t="shared" si="5"/>
        <v>#DIV/0!</v>
      </c>
      <c r="AT29" s="94">
        <v>28000</v>
      </c>
      <c r="AU29" s="94">
        <v>20000</v>
      </c>
      <c r="AV29" s="94">
        <v>41</v>
      </c>
      <c r="AW29" s="94">
        <v>4.6829995999999996</v>
      </c>
      <c r="AX29" s="120">
        <f>AT29/($C29*3)*0.96*3-0.005</f>
        <v>2.6830000000000003</v>
      </c>
      <c r="AY29" s="116">
        <v>2</v>
      </c>
      <c r="AZ29" s="121" t="str">
        <f t="shared" si="6"/>
        <v>正确</v>
      </c>
      <c r="BA29" s="36"/>
      <c r="BB29" s="36"/>
      <c r="BC29" s="36"/>
      <c r="BD29" s="36"/>
      <c r="BE29" s="120">
        <f>BA29/($C29*3)*0.96*3-0.005</f>
        <v>-5.0000000000000001E-3</v>
      </c>
      <c r="BF29" s="116">
        <v>2</v>
      </c>
      <c r="BG29" s="121" t="e">
        <f t="shared" si="7"/>
        <v>#DIV/0!</v>
      </c>
    </row>
    <row r="30" spans="1:59" ht="27" thickBot="1" x14ac:dyDescent="0.3">
      <c r="A30" s="151"/>
      <c r="B30" s="6" t="s">
        <v>55</v>
      </c>
      <c r="C30" s="46">
        <v>100000</v>
      </c>
      <c r="D30" s="95">
        <v>100000</v>
      </c>
      <c r="E30" s="96">
        <v>27000</v>
      </c>
      <c r="F30" s="96">
        <v>28</v>
      </c>
      <c r="G30" s="96">
        <v>1.2250000000000001</v>
      </c>
      <c r="H30" s="122">
        <f>D30/($C30*3)*0.96*3-0.005</f>
        <v>0.95499999999999985</v>
      </c>
      <c r="I30" s="117">
        <v>0.27</v>
      </c>
      <c r="J30" s="123" t="str">
        <f t="shared" si="0"/>
        <v>正确</v>
      </c>
      <c r="K30" s="39"/>
      <c r="L30" s="39"/>
      <c r="M30" s="39"/>
      <c r="N30" s="39"/>
      <c r="O30" s="122">
        <f>K30/($C30*3)*0.96*3-0.005</f>
        <v>-5.0000000000000001E-3</v>
      </c>
      <c r="P30" s="117">
        <v>0.2</v>
      </c>
      <c r="Q30" s="123" t="e">
        <f t="shared" si="1"/>
        <v>#DIV/0!</v>
      </c>
      <c r="R30" s="39">
        <v>300000</v>
      </c>
      <c r="S30" s="39">
        <v>50000</v>
      </c>
      <c r="T30" s="39">
        <v>31</v>
      </c>
      <c r="U30" s="39">
        <v>3.375</v>
      </c>
      <c r="V30" s="122">
        <f>R30/($C30*3)*0.96*3-0.005</f>
        <v>2.875</v>
      </c>
      <c r="W30" s="117">
        <v>0.5</v>
      </c>
      <c r="X30" s="123" t="str">
        <f t="shared" si="2"/>
        <v>正确</v>
      </c>
      <c r="Y30" s="39"/>
      <c r="Z30" s="39"/>
      <c r="AA30" s="39"/>
      <c r="AB30" s="39"/>
      <c r="AC30" s="122">
        <f>Y30/($C30*3)*0.96*3-0.005</f>
        <v>-5.0000000000000001E-3</v>
      </c>
      <c r="AD30" s="117">
        <v>0.5</v>
      </c>
      <c r="AE30" s="123" t="e">
        <f t="shared" si="3"/>
        <v>#DIV/0!</v>
      </c>
      <c r="AF30" s="95">
        <v>70000</v>
      </c>
      <c r="AG30" s="96">
        <v>20000</v>
      </c>
      <c r="AH30" s="96">
        <v>25</v>
      </c>
      <c r="AI30" s="96">
        <v>0.86699999999999999</v>
      </c>
      <c r="AJ30" s="122">
        <f>AF30/($C30*3)*0.96*3-0.005</f>
        <v>0.66700000000000004</v>
      </c>
      <c r="AK30" s="117">
        <v>0.2</v>
      </c>
      <c r="AL30" s="123" t="str">
        <f t="shared" si="4"/>
        <v>正确</v>
      </c>
      <c r="AM30" s="39"/>
      <c r="AN30" s="39"/>
      <c r="AO30" s="39"/>
      <c r="AP30" s="39"/>
      <c r="AQ30" s="122">
        <f>AM30/($C30*3)*0.96*3-0.005</f>
        <v>-5.0000000000000001E-3</v>
      </c>
      <c r="AR30" s="117">
        <v>0.34749999999999998</v>
      </c>
      <c r="AS30" s="123" t="e">
        <f t="shared" si="5"/>
        <v>#DIV/0!</v>
      </c>
      <c r="AT30" s="96">
        <v>10000</v>
      </c>
      <c r="AU30" s="96">
        <v>34750</v>
      </c>
      <c r="AV30" s="96">
        <v>29</v>
      </c>
      <c r="AW30" s="96">
        <v>0.43850001999999999</v>
      </c>
      <c r="AX30" s="122">
        <f>AT30/($C30*3)*0.96*3-0.005</f>
        <v>9.0999999999999998E-2</v>
      </c>
      <c r="AY30" s="117">
        <v>0.34749999999999998</v>
      </c>
      <c r="AZ30" s="123" t="str">
        <f t="shared" si="6"/>
        <v>正确</v>
      </c>
      <c r="BA30" s="39"/>
      <c r="BB30" s="39"/>
      <c r="BC30" s="39"/>
      <c r="BD30" s="39"/>
      <c r="BE30" s="122">
        <f>BA30/($C30*3)*0.96*3-0.005</f>
        <v>-5.0000000000000001E-3</v>
      </c>
      <c r="BF30" s="117">
        <v>0.34749999999999998</v>
      </c>
      <c r="BG30" s="123" t="e">
        <f t="shared" si="7"/>
        <v>#DIV/0!</v>
      </c>
    </row>
    <row r="31" spans="1:59" ht="31.8" thickBot="1" x14ac:dyDescent="0.3">
      <c r="A31" s="155" t="s">
        <v>68</v>
      </c>
      <c r="B31" s="7"/>
      <c r="C31" s="47"/>
      <c r="D31" s="101" t="s">
        <v>37</v>
      </c>
      <c r="E31" s="102" t="s">
        <v>38</v>
      </c>
      <c r="F31" s="102" t="s">
        <v>39</v>
      </c>
      <c r="G31" s="103" t="s">
        <v>40</v>
      </c>
      <c r="H31" s="104" t="s">
        <v>125</v>
      </c>
      <c r="I31" s="105" t="s">
        <v>126</v>
      </c>
      <c r="J31" s="105" t="str">
        <f>"(验算值)
"&amp;G31</f>
        <v>(验算值)
正常能量E</v>
      </c>
      <c r="K31" s="106" t="s">
        <v>37</v>
      </c>
      <c r="L31" s="107" t="s">
        <v>38</v>
      </c>
      <c r="M31" s="107" t="s">
        <v>39</v>
      </c>
      <c r="N31" s="108" t="s">
        <v>41</v>
      </c>
      <c r="O31" s="104" t="s">
        <v>125</v>
      </c>
      <c r="P31" s="105" t="s">
        <v>126</v>
      </c>
      <c r="Q31" s="105" t="str">
        <f>"(验算值)
"&amp;N31</f>
        <v>(验算值)
狂暴1能量E</v>
      </c>
      <c r="R31" s="109" t="s">
        <v>37</v>
      </c>
      <c r="S31" s="110" t="s">
        <v>38</v>
      </c>
      <c r="T31" s="110" t="s">
        <v>39</v>
      </c>
      <c r="U31" s="111" t="s">
        <v>42</v>
      </c>
      <c r="V31" s="104" t="s">
        <v>125</v>
      </c>
      <c r="W31" s="105" t="s">
        <v>126</v>
      </c>
      <c r="X31" s="105" t="str">
        <f>"(验算值)
"&amp;U31</f>
        <v>(验算值)
狂暴2能量E</v>
      </c>
      <c r="Y31" s="112" t="s">
        <v>37</v>
      </c>
      <c r="Z31" s="113" t="s">
        <v>38</v>
      </c>
      <c r="AA31" s="113" t="s">
        <v>39</v>
      </c>
      <c r="AB31" s="114" t="s">
        <v>43</v>
      </c>
      <c r="AC31" s="104" t="s">
        <v>125</v>
      </c>
      <c r="AD31" s="105" t="s">
        <v>127</v>
      </c>
      <c r="AE31" s="105" t="str">
        <f>"(验算值)
"&amp;AB31</f>
        <v>(验算值)
狂暴3能量E</v>
      </c>
      <c r="AF31" s="101" t="s">
        <v>37</v>
      </c>
      <c r="AG31" s="102" t="s">
        <v>38</v>
      </c>
      <c r="AH31" s="102" t="s">
        <v>39</v>
      </c>
      <c r="AI31" s="103" t="s">
        <v>40</v>
      </c>
      <c r="AJ31" s="104" t="s">
        <v>128</v>
      </c>
      <c r="AK31" s="105" t="s">
        <v>129</v>
      </c>
      <c r="AL31" s="105" t="str">
        <f>"(验算值)
"&amp;AI31</f>
        <v>(验算值)
正常能量E</v>
      </c>
      <c r="AM31" s="106" t="s">
        <v>37</v>
      </c>
      <c r="AN31" s="107" t="s">
        <v>38</v>
      </c>
      <c r="AO31" s="107" t="s">
        <v>39</v>
      </c>
      <c r="AP31" s="108" t="s">
        <v>41</v>
      </c>
      <c r="AQ31" s="104" t="s">
        <v>128</v>
      </c>
      <c r="AR31" s="105" t="s">
        <v>129</v>
      </c>
      <c r="AS31" s="105" t="str">
        <f>"(验算值)
"&amp;AP31</f>
        <v>(验算值)
狂暴1能量E</v>
      </c>
      <c r="AT31" s="109" t="s">
        <v>37</v>
      </c>
      <c r="AU31" s="110" t="s">
        <v>38</v>
      </c>
      <c r="AV31" s="110" t="s">
        <v>39</v>
      </c>
      <c r="AW31" s="111" t="s">
        <v>42</v>
      </c>
      <c r="AX31" s="104" t="s">
        <v>125</v>
      </c>
      <c r="AY31" s="105" t="s">
        <v>129</v>
      </c>
      <c r="AZ31" s="105" t="str">
        <f>"(验算值)
"&amp;AW31</f>
        <v>(验算值)
狂暴2能量E</v>
      </c>
      <c r="BA31" s="112" t="s">
        <v>37</v>
      </c>
      <c r="BB31" s="113" t="s">
        <v>38</v>
      </c>
      <c r="BC31" s="113" t="s">
        <v>39</v>
      </c>
      <c r="BD31" s="114" t="s">
        <v>43</v>
      </c>
      <c r="BE31" s="104" t="s">
        <v>125</v>
      </c>
      <c r="BF31" s="105" t="s">
        <v>126</v>
      </c>
      <c r="BG31" s="105" t="str">
        <f>"(验算值)
"&amp;BD31</f>
        <v>(验算值)
狂暴3能量E</v>
      </c>
    </row>
    <row r="32" spans="1:59" ht="26.4" x14ac:dyDescent="0.25">
      <c r="A32" s="155"/>
      <c r="B32" s="97" t="s">
        <v>123</v>
      </c>
      <c r="C32" s="46">
        <v>10000</v>
      </c>
      <c r="D32" s="91">
        <v>10000</v>
      </c>
      <c r="E32" s="92">
        <v>600</v>
      </c>
      <c r="F32" s="92">
        <v>12</v>
      </c>
      <c r="G32" s="92">
        <v>1.02</v>
      </c>
      <c r="H32" s="124">
        <f>D32/($C32*3)*0.96*3</f>
        <v>0.95999999999999985</v>
      </c>
      <c r="I32" s="125">
        <v>0.06</v>
      </c>
      <c r="J32" s="126" t="str">
        <f>IF(AND((H32+I32)/G32&lt;1.00001,(H32+I32)/G32&gt;0.99999),"正确","错误！")</f>
        <v>正确</v>
      </c>
      <c r="K32" s="92"/>
      <c r="L32" s="92"/>
      <c r="M32" s="92"/>
      <c r="N32" s="92"/>
      <c r="O32" s="124">
        <f>K32/($C32*3)*0.96*3</f>
        <v>0</v>
      </c>
      <c r="P32" s="125">
        <v>7.0000000000000007E-2</v>
      </c>
      <c r="Q32" s="126" t="e">
        <f>IF(AND((O32+P32)/N32&lt;1.00001,(O32+P32)/N32&gt;0.99999),"正确","错误！")</f>
        <v>#DIV/0!</v>
      </c>
      <c r="R32" s="92">
        <v>30000</v>
      </c>
      <c r="S32" s="92">
        <v>7500</v>
      </c>
      <c r="T32" s="92">
        <v>34</v>
      </c>
      <c r="U32" s="92">
        <v>3.63</v>
      </c>
      <c r="V32" s="124">
        <f>R32/($C32*3)*0.96*3</f>
        <v>2.88</v>
      </c>
      <c r="W32" s="125">
        <v>0.75</v>
      </c>
      <c r="X32" s="126" t="str">
        <f>IF(AND((V32+W32)/U32&lt;1.00001,(V32+W32)/U32&gt;0.99999),"正确","错误！")</f>
        <v>正确</v>
      </c>
      <c r="Y32" s="92"/>
      <c r="Z32" s="92"/>
      <c r="AA32" s="92"/>
      <c r="AB32" s="92"/>
      <c r="AC32" s="124"/>
      <c r="AD32" s="125"/>
      <c r="AE32" s="126" t="e">
        <f>IF(AND((AC32+AD32)/AB32&lt;1.00001,(AC32+AD32)/AB32&gt;0.99999),"正确","错误！")</f>
        <v>#DIV/0!</v>
      </c>
      <c r="AF32" s="91">
        <v>9000</v>
      </c>
      <c r="AG32" s="92">
        <v>600</v>
      </c>
      <c r="AH32" s="92">
        <v>12</v>
      </c>
      <c r="AI32" s="92">
        <v>0.92399997</v>
      </c>
      <c r="AJ32" s="124">
        <f>AF32/($C32*3)*0.96*3</f>
        <v>0.86399999999999988</v>
      </c>
      <c r="AK32" s="125">
        <v>0.06</v>
      </c>
      <c r="AL32" s="126" t="str">
        <f>IF(AND((AJ32+AK32)/AI32&lt;1.00001,(AJ32+AK32)/AI32&gt;0.99999),"正确","错误！")</f>
        <v>正确</v>
      </c>
      <c r="AM32" s="33"/>
      <c r="AN32" s="33"/>
      <c r="AO32" s="33"/>
      <c r="AP32" s="33"/>
      <c r="AQ32" s="124">
        <f>AM32/($C32*3)*0.96*3</f>
        <v>0</v>
      </c>
      <c r="AR32" s="125">
        <v>0.34749999999999998</v>
      </c>
      <c r="AS32" s="126" t="e">
        <f>IF(AND((AQ32+AR32)/AP32&lt;1.00001,(AQ32+AR32)/AP32&gt;0.99999),"正确","错误！")</f>
        <v>#DIV/0!</v>
      </c>
      <c r="AT32" s="92"/>
      <c r="AU32" s="92"/>
      <c r="AV32" s="92"/>
      <c r="AW32" s="92"/>
      <c r="AX32" s="124">
        <f>AT32/($C32*3)*0.96*3</f>
        <v>0</v>
      </c>
      <c r="AY32" s="125">
        <v>0.34749999999999998</v>
      </c>
      <c r="AZ32" s="126" t="e">
        <f>IF(AND((AX32+AY32)/AW32&lt;1.00001,(AX32+AY32)/AW32&gt;0.99999),"正确","错误！")</f>
        <v>#DIV/0!</v>
      </c>
      <c r="BA32" s="33"/>
      <c r="BB32" s="33"/>
      <c r="BC32" s="33"/>
      <c r="BD32" s="33"/>
      <c r="BE32" s="124">
        <f>BA32/($C32*3)*0.96*3</f>
        <v>0</v>
      </c>
      <c r="BF32" s="125">
        <v>0.34749999999999998</v>
      </c>
      <c r="BG32" s="126" t="e">
        <f>IF(AND((BE32+BF32)/BD32&lt;1.00001,(BE32+BF32)/BD32&gt;0.99999),"正确","错误！")</f>
        <v>#DIV/0!</v>
      </c>
    </row>
    <row r="33" spans="1:59" ht="27" thickBot="1" x14ac:dyDescent="0.3">
      <c r="A33" s="155"/>
      <c r="B33" s="97" t="s">
        <v>124</v>
      </c>
      <c r="C33" s="46">
        <v>100000</v>
      </c>
      <c r="D33" s="95">
        <v>100000</v>
      </c>
      <c r="E33" s="96">
        <v>2500</v>
      </c>
      <c r="F33" s="96">
        <v>6</v>
      </c>
      <c r="G33" s="96">
        <v>0.98499994999999996</v>
      </c>
      <c r="H33" s="122">
        <f>D33/($C33*3)*0.96*3</f>
        <v>0.95999999999999985</v>
      </c>
      <c r="I33" s="117">
        <v>2.5000000000000001E-2</v>
      </c>
      <c r="J33" s="123" t="str">
        <f t="shared" ref="J33" si="8">IF(AND((H33+I33)/G33&lt;1.00001,(H33+I33)/G33&gt;0.99999),"正确","错误！")</f>
        <v>正确</v>
      </c>
      <c r="K33" s="39"/>
      <c r="L33" s="39"/>
      <c r="M33" s="39"/>
      <c r="N33" s="39"/>
      <c r="O33" s="122">
        <f>K33/($C33*3)*0.96*3</f>
        <v>0</v>
      </c>
      <c r="P33" s="117">
        <v>0.14000000000000001</v>
      </c>
      <c r="Q33" s="123" t="e">
        <f t="shared" ref="Q33" si="9">IF(AND((O33+P33)/N33&lt;1.00001,(O33+P33)/N33&gt;0.99999),"正确","错误！")</f>
        <v>#DIV/0!</v>
      </c>
      <c r="R33" s="96">
        <v>300000</v>
      </c>
      <c r="S33" s="96">
        <v>75000</v>
      </c>
      <c r="T33" s="96">
        <v>34</v>
      </c>
      <c r="U33" s="96">
        <v>3.63</v>
      </c>
      <c r="V33" s="122">
        <f>R33/($C33*3)*0.96*3</f>
        <v>2.88</v>
      </c>
      <c r="W33" s="117">
        <v>0.75</v>
      </c>
      <c r="X33" s="123" t="str">
        <f t="shared" ref="X33" si="10">IF(AND((V33+W33)/U33&lt;1.00001,(V33+W33)/U33&gt;0.99999),"正确","错误！")</f>
        <v>正确</v>
      </c>
      <c r="Y33" s="39"/>
      <c r="Z33" s="39"/>
      <c r="AA33" s="39"/>
      <c r="AB33" s="39"/>
      <c r="AC33" s="122"/>
      <c r="AD33" s="117"/>
      <c r="AE33" s="123" t="e">
        <f t="shared" ref="AE33" si="11">IF(AND((AC33+AD33)/AB33&lt;1.00001,(AC33+AD33)/AB33&gt;0.99999),"正确","错误！")</f>
        <v>#DIV/0!</v>
      </c>
      <c r="AF33" s="95">
        <v>9000</v>
      </c>
      <c r="AG33" s="96">
        <v>6000</v>
      </c>
      <c r="AH33" s="96">
        <v>12</v>
      </c>
      <c r="AI33" s="96">
        <v>0.1464</v>
      </c>
      <c r="AJ33" s="122">
        <f>AF33/($C33*3)*0.96*3</f>
        <v>8.6400000000000005E-2</v>
      </c>
      <c r="AK33" s="117">
        <v>0.06</v>
      </c>
      <c r="AL33" s="123" t="str">
        <f t="shared" ref="AL33" si="12">IF(AND((AJ33+AK33)/AI33&lt;1.00001,(AJ33+AK33)/AI33&gt;0.99999),"正确","错误！")</f>
        <v>正确</v>
      </c>
      <c r="AM33" s="39"/>
      <c r="AN33" s="39"/>
      <c r="AO33" s="39"/>
      <c r="AP33" s="39"/>
      <c r="AQ33" s="122">
        <f>AM33/($C33*3)*0.96*3</f>
        <v>0</v>
      </c>
      <c r="AR33" s="117">
        <v>0.75</v>
      </c>
      <c r="AS33" s="123" t="e">
        <f t="shared" ref="AS33" si="13">IF(AND((AQ33+AR33)/AP33&lt;1.00001,(AQ33+AR33)/AP33&gt;0.99999),"正确","错误！")</f>
        <v>#DIV/0!</v>
      </c>
      <c r="AT33" s="96"/>
      <c r="AU33" s="96"/>
      <c r="AV33" s="96"/>
      <c r="AW33" s="96"/>
      <c r="AX33" s="122">
        <f>AT33/($C33*3)*0.96*3</f>
        <v>0</v>
      </c>
      <c r="AY33" s="117">
        <v>0.75</v>
      </c>
      <c r="AZ33" s="123" t="e">
        <f t="shared" ref="AZ33" si="14">IF(AND((AX33+AY33)/AW33&lt;1.00001,(AX33+AY33)/AW33&gt;0.99999),"正确","错误！")</f>
        <v>#DIV/0!</v>
      </c>
      <c r="BA33" s="39"/>
      <c r="BB33" s="39"/>
      <c r="BC33" s="39"/>
      <c r="BD33" s="39"/>
      <c r="BE33" s="122">
        <f>BA33/($C33*3)*0.96*3</f>
        <v>0</v>
      </c>
      <c r="BF33" s="117">
        <v>0.75</v>
      </c>
      <c r="BG33" s="123" t="e">
        <f t="shared" ref="BG33" si="15">IF(AND((BE33+BF33)/BD33&lt;1.00001,(BE33+BF33)/BD33&gt;0.99999),"正确","错误！")</f>
        <v>#DIV/0!</v>
      </c>
    </row>
    <row r="34" spans="1:59" ht="15.6" customHeight="1" x14ac:dyDescent="0.25">
      <c r="A34" s="155"/>
      <c r="B34" s="8" t="s">
        <v>69</v>
      </c>
      <c r="D34" s="93"/>
      <c r="E34" s="94"/>
      <c r="F34" s="94"/>
      <c r="G34" s="94"/>
      <c r="L34" s="94"/>
      <c r="M34" s="94"/>
      <c r="N34" s="94"/>
      <c r="O34" s="94"/>
      <c r="P34" s="36"/>
      <c r="Q34" s="36"/>
      <c r="R34" s="36"/>
      <c r="S34" s="36"/>
      <c r="T34" s="98"/>
      <c r="U34" s="98"/>
      <c r="V34" s="98"/>
      <c r="W34" s="98"/>
      <c r="X34" s="36"/>
      <c r="Y34" s="36"/>
      <c r="Z34" s="36"/>
      <c r="AA34" s="86"/>
      <c r="AB34" s="18"/>
      <c r="AC34" s="18"/>
      <c r="AD34" s="18"/>
      <c r="AE34" s="18"/>
      <c r="AF34" s="18"/>
      <c r="AG34" s="18"/>
      <c r="AH34" s="18"/>
      <c r="AI34" s="18"/>
    </row>
    <row r="35" spans="1:59" ht="16.2" customHeight="1" x14ac:dyDescent="0.25">
      <c r="A35" s="155"/>
      <c r="B35" s="9"/>
      <c r="D35" s="93"/>
      <c r="E35" s="94"/>
      <c r="F35" s="94"/>
      <c r="G35" s="94"/>
      <c r="L35" s="94"/>
      <c r="M35" s="94"/>
      <c r="N35" s="94"/>
      <c r="O35" s="94"/>
      <c r="P35" s="36"/>
      <c r="Q35" s="36"/>
      <c r="R35" s="36"/>
      <c r="S35" s="36"/>
      <c r="T35" s="98"/>
      <c r="U35" s="98"/>
      <c r="V35" s="98"/>
      <c r="W35" s="98"/>
      <c r="X35" s="36"/>
      <c r="Y35" s="36"/>
      <c r="Z35" s="36"/>
      <c r="AA35" s="86"/>
      <c r="AB35" s="18"/>
      <c r="AC35" s="18"/>
      <c r="AD35" s="18"/>
      <c r="AE35" s="18"/>
      <c r="AF35" s="18"/>
      <c r="AG35" s="18"/>
      <c r="AH35" s="18"/>
      <c r="AI35" s="18"/>
    </row>
    <row r="36" spans="1:59" ht="15.6" customHeight="1" x14ac:dyDescent="0.25">
      <c r="A36" s="17"/>
      <c r="B36" s="9"/>
      <c r="AB36" s="18"/>
      <c r="AC36" s="18"/>
      <c r="AD36" s="18"/>
      <c r="AE36" s="18"/>
      <c r="AF36" s="18"/>
      <c r="AG36" s="18"/>
      <c r="AH36" s="18"/>
      <c r="AI36" s="18"/>
    </row>
    <row r="37" spans="1:59" s="18" customFormat="1" ht="15.6" customHeight="1" x14ac:dyDescent="0.25">
      <c r="A37" s="150" t="s">
        <v>75</v>
      </c>
      <c r="B37" s="43" t="s">
        <v>83</v>
      </c>
      <c r="C37" s="48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</row>
    <row r="38" spans="1:59" s="18" customFormat="1" ht="15.6" customHeight="1" x14ac:dyDescent="0.25">
      <c r="A38" s="150"/>
      <c r="B38" s="43"/>
      <c r="C38" s="48"/>
      <c r="D38" s="148" t="s">
        <v>85</v>
      </c>
      <c r="E38" s="148"/>
      <c r="F38" s="148"/>
      <c r="G38" s="148"/>
      <c r="H38" s="149" t="s">
        <v>86</v>
      </c>
      <c r="I38" s="149"/>
      <c r="J38" s="149"/>
      <c r="K38" s="149"/>
      <c r="L38" s="41"/>
      <c r="M38" s="41"/>
      <c r="N38" s="41"/>
      <c r="O38" s="41"/>
    </row>
    <row r="39" spans="1:59" s="3" customFormat="1" ht="16.2" customHeight="1" thickBot="1" x14ac:dyDescent="0.3">
      <c r="A39" s="150"/>
      <c r="B39" s="42" t="s">
        <v>107</v>
      </c>
      <c r="C39" s="47"/>
      <c r="D39" s="21" t="s">
        <v>84</v>
      </c>
      <c r="E39" s="51" t="s">
        <v>92</v>
      </c>
      <c r="F39" s="52" t="s">
        <v>93</v>
      </c>
      <c r="G39" s="53" t="s">
        <v>94</v>
      </c>
      <c r="H39" s="21" t="s">
        <v>87</v>
      </c>
      <c r="I39" s="51" t="s">
        <v>92</v>
      </c>
      <c r="J39" s="52" t="s">
        <v>93</v>
      </c>
      <c r="K39" s="53" t="s">
        <v>94</v>
      </c>
      <c r="L39" s="10"/>
      <c r="M39" s="10"/>
      <c r="N39" s="10"/>
      <c r="O39" s="10"/>
    </row>
    <row r="40" spans="1:59" ht="16.2" customHeight="1" x14ac:dyDescent="0.25">
      <c r="A40" s="150"/>
      <c r="B40" s="5" t="s">
        <v>56</v>
      </c>
      <c r="C40" s="49" t="s">
        <v>76</v>
      </c>
      <c r="D40" s="139">
        <v>13</v>
      </c>
      <c r="E40" s="33"/>
      <c r="F40" s="33">
        <v>14</v>
      </c>
      <c r="G40" s="33"/>
      <c r="H40" s="33">
        <v>34</v>
      </c>
      <c r="I40" s="33"/>
      <c r="J40" s="33">
        <v>34</v>
      </c>
      <c r="K40" s="34"/>
      <c r="M40" s="85" t="s">
        <v>118</v>
      </c>
      <c r="O40" s="16"/>
    </row>
    <row r="41" spans="1:59" ht="26.4" x14ac:dyDescent="0.25">
      <c r="A41" s="150"/>
      <c r="B41" s="6" t="s">
        <v>57</v>
      </c>
      <c r="C41" s="44" t="s">
        <v>77</v>
      </c>
      <c r="D41" s="36" t="b">
        <v>1</v>
      </c>
      <c r="E41" s="36"/>
      <c r="F41" s="36" t="b">
        <v>1</v>
      </c>
      <c r="G41" s="36"/>
      <c r="H41" s="36" t="b">
        <v>1</v>
      </c>
      <c r="I41" s="36"/>
      <c r="J41" s="36" t="b">
        <v>1</v>
      </c>
      <c r="K41" s="37"/>
      <c r="O41" s="16"/>
    </row>
    <row r="42" spans="1:59" ht="16.2" customHeight="1" x14ac:dyDescent="0.25">
      <c r="A42" s="150"/>
      <c r="B42" s="5"/>
      <c r="C42" s="44" t="s">
        <v>78</v>
      </c>
      <c r="D42" s="36">
        <v>0.06</v>
      </c>
      <c r="E42" s="36"/>
      <c r="F42" s="36">
        <v>0.06</v>
      </c>
      <c r="G42" s="36"/>
      <c r="H42" s="36">
        <v>0.06</v>
      </c>
      <c r="I42" s="36"/>
      <c r="J42" s="36">
        <v>0.06</v>
      </c>
      <c r="K42" s="37"/>
      <c r="O42" s="16"/>
    </row>
    <row r="43" spans="1:59" ht="16.2" customHeight="1" x14ac:dyDescent="0.25">
      <c r="A43" s="150"/>
      <c r="B43" s="5"/>
      <c r="C43" s="44" t="s">
        <v>80</v>
      </c>
      <c r="D43" s="36" t="b">
        <v>0</v>
      </c>
      <c r="E43" s="36"/>
      <c r="F43" s="36" t="b">
        <v>0</v>
      </c>
      <c r="G43" s="36"/>
      <c r="H43" s="36" t="b">
        <v>1</v>
      </c>
      <c r="I43" s="36"/>
      <c r="J43" s="36" t="b">
        <v>1</v>
      </c>
      <c r="K43" s="37"/>
      <c r="O43" s="16"/>
    </row>
    <row r="44" spans="1:59" ht="15.6" customHeight="1" x14ac:dyDescent="0.25">
      <c r="A44" s="150"/>
      <c r="C44" s="44" t="s">
        <v>79</v>
      </c>
      <c r="D44" s="36"/>
      <c r="E44" s="36"/>
      <c r="F44" s="36"/>
      <c r="G44" s="36"/>
      <c r="H44" s="36">
        <v>0.06</v>
      </c>
      <c r="I44" s="36"/>
      <c r="J44" s="36">
        <v>0.06</v>
      </c>
      <c r="K44" s="37"/>
      <c r="O44" s="16"/>
    </row>
    <row r="45" spans="1:59" ht="26.4" x14ac:dyDescent="0.25">
      <c r="A45" s="150"/>
      <c r="B45" s="6"/>
      <c r="C45" s="44" t="s">
        <v>81</v>
      </c>
      <c r="D45" s="36" t="b">
        <v>0</v>
      </c>
      <c r="E45" s="36"/>
      <c r="F45" s="36" t="b">
        <v>0</v>
      </c>
      <c r="G45" s="36"/>
      <c r="H45" s="36" t="b">
        <v>0</v>
      </c>
      <c r="I45" s="36"/>
      <c r="J45" s="36" t="b">
        <v>0</v>
      </c>
      <c r="K45" s="37"/>
      <c r="O45" s="16"/>
    </row>
    <row r="46" spans="1:59" ht="15.6" customHeight="1" x14ac:dyDescent="0.25">
      <c r="A46" s="150"/>
      <c r="B46" s="6"/>
      <c r="C46" s="130" t="s">
        <v>132</v>
      </c>
      <c r="D46" s="36">
        <v>14.839999000000001</v>
      </c>
      <c r="E46" s="36"/>
      <c r="F46" s="36">
        <v>15.9</v>
      </c>
      <c r="G46" s="36"/>
      <c r="H46" s="36">
        <v>154.55998</v>
      </c>
      <c r="I46" s="36"/>
      <c r="J46" s="36">
        <v>154.55998</v>
      </c>
      <c r="K46" s="37"/>
      <c r="O46" s="16"/>
    </row>
    <row r="47" spans="1:59" ht="15.6" customHeight="1" x14ac:dyDescent="0.25">
      <c r="A47" s="150"/>
      <c r="B47" s="6"/>
      <c r="C47" s="44" t="s">
        <v>82</v>
      </c>
      <c r="D47" s="36">
        <v>10.5</v>
      </c>
      <c r="E47" s="36"/>
      <c r="F47" s="36">
        <v>11.25</v>
      </c>
      <c r="G47" s="36"/>
      <c r="H47" s="36">
        <v>14.4</v>
      </c>
      <c r="I47" s="36"/>
      <c r="J47" s="36">
        <v>14.4</v>
      </c>
      <c r="K47" s="37"/>
      <c r="O47" s="16"/>
    </row>
    <row r="48" spans="1:59" ht="20.399999999999999" customHeight="1" x14ac:dyDescent="0.25">
      <c r="A48" s="150"/>
      <c r="C48" s="127" t="s">
        <v>130</v>
      </c>
      <c r="D48" s="137">
        <v>14</v>
      </c>
      <c r="E48" s="128"/>
      <c r="F48" s="128">
        <v>15</v>
      </c>
      <c r="G48" s="128"/>
      <c r="H48" s="128">
        <v>138</v>
      </c>
      <c r="I48" s="128"/>
      <c r="J48" s="128">
        <v>138</v>
      </c>
      <c r="K48" s="129"/>
      <c r="M48" s="85"/>
      <c r="O48" s="16"/>
    </row>
    <row r="49" spans="1:15" ht="15.6" customHeight="1" thickBot="1" x14ac:dyDescent="0.3">
      <c r="A49" s="150"/>
      <c r="B49" s="6"/>
      <c r="C49" s="138" t="s">
        <v>133</v>
      </c>
      <c r="D49" s="39">
        <f t="shared" ref="D49:K49" si="16">D48*(1+D42+D44)</f>
        <v>14.84</v>
      </c>
      <c r="E49" s="39">
        <f t="shared" si="16"/>
        <v>0</v>
      </c>
      <c r="F49" s="39">
        <f t="shared" si="16"/>
        <v>15.9</v>
      </c>
      <c r="G49" s="39">
        <f t="shared" si="16"/>
        <v>0</v>
      </c>
      <c r="H49" s="39">
        <f t="shared" si="16"/>
        <v>154.56</v>
      </c>
      <c r="I49" s="39">
        <f t="shared" si="16"/>
        <v>0</v>
      </c>
      <c r="J49" s="39">
        <f t="shared" si="16"/>
        <v>154.56</v>
      </c>
      <c r="K49" s="40">
        <f t="shared" si="16"/>
        <v>0</v>
      </c>
      <c r="O49" s="16"/>
    </row>
    <row r="50" spans="1:15" ht="16.2" customHeight="1" x14ac:dyDescent="0.25">
      <c r="A50" s="150"/>
      <c r="B50" s="5" t="s">
        <v>58</v>
      </c>
      <c r="C50" s="56" t="s">
        <v>76</v>
      </c>
      <c r="D50" s="139">
        <v>24</v>
      </c>
      <c r="E50" s="33"/>
      <c r="F50" s="33">
        <v>16</v>
      </c>
      <c r="G50" s="33"/>
      <c r="H50" s="33">
        <v>27</v>
      </c>
      <c r="I50" s="33"/>
      <c r="J50" s="33">
        <v>27</v>
      </c>
      <c r="K50" s="34"/>
    </row>
    <row r="51" spans="1:15" ht="26.4" x14ac:dyDescent="0.25">
      <c r="A51" s="150"/>
      <c r="B51" s="6"/>
      <c r="C51" s="44" t="s">
        <v>88</v>
      </c>
      <c r="D51" s="36" t="b">
        <v>1</v>
      </c>
      <c r="E51" s="36"/>
      <c r="F51" s="36" t="b">
        <v>1</v>
      </c>
      <c r="G51" s="36"/>
      <c r="H51" s="36" t="b">
        <v>1</v>
      </c>
      <c r="I51" s="36"/>
      <c r="J51" s="36" t="b">
        <v>1</v>
      </c>
      <c r="K51" s="37"/>
    </row>
    <row r="52" spans="1:15" ht="15.6" customHeight="1" x14ac:dyDescent="0.25">
      <c r="A52" s="150"/>
      <c r="B52" s="6"/>
      <c r="C52" s="50" t="s">
        <v>89</v>
      </c>
      <c r="D52" s="36">
        <v>0.06</v>
      </c>
      <c r="E52" s="36"/>
      <c r="F52" s="36">
        <v>0.06</v>
      </c>
      <c r="G52" s="36"/>
      <c r="H52" s="36">
        <v>0.06</v>
      </c>
      <c r="I52" s="36"/>
      <c r="J52" s="36">
        <v>0.06</v>
      </c>
      <c r="K52" s="37"/>
    </row>
    <row r="53" spans="1:15" ht="15.6" customHeight="1" x14ac:dyDescent="0.25">
      <c r="A53" s="150"/>
      <c r="B53" s="6"/>
      <c r="C53" s="50" t="s">
        <v>90</v>
      </c>
      <c r="D53" s="36" t="b">
        <v>0</v>
      </c>
      <c r="E53" s="36"/>
      <c r="F53" s="36" t="b">
        <v>0</v>
      </c>
      <c r="G53" s="36"/>
      <c r="H53" s="36" t="b">
        <v>1</v>
      </c>
      <c r="I53" s="36"/>
      <c r="J53" s="36" t="b">
        <v>1</v>
      </c>
      <c r="K53" s="37"/>
    </row>
    <row r="54" spans="1:15" ht="15.6" customHeight="1" x14ac:dyDescent="0.25">
      <c r="A54" s="150"/>
      <c r="B54" s="6"/>
      <c r="C54" s="50" t="s">
        <v>79</v>
      </c>
      <c r="D54" s="36"/>
      <c r="E54" s="36"/>
      <c r="F54" s="36"/>
      <c r="G54" s="36"/>
      <c r="H54" s="36">
        <v>0.06</v>
      </c>
      <c r="I54" s="36"/>
      <c r="J54" s="36">
        <v>0.06</v>
      </c>
      <c r="K54" s="37"/>
    </row>
    <row r="55" spans="1:15" ht="26.4" x14ac:dyDescent="0.25">
      <c r="A55" s="150"/>
      <c r="B55" s="6"/>
      <c r="C55" s="44" t="s">
        <v>91</v>
      </c>
      <c r="D55" s="36" t="b">
        <v>0</v>
      </c>
      <c r="E55" s="36"/>
      <c r="F55" s="36" t="b">
        <v>0</v>
      </c>
      <c r="G55" s="36"/>
      <c r="H55" s="36" t="b">
        <v>0</v>
      </c>
      <c r="I55" s="36"/>
      <c r="J55" s="36" t="b">
        <v>0</v>
      </c>
      <c r="K55" s="37"/>
    </row>
    <row r="56" spans="1:15" ht="15.6" customHeight="1" x14ac:dyDescent="0.25">
      <c r="A56" s="150"/>
      <c r="B56" s="6"/>
      <c r="C56" s="130" t="s">
        <v>132</v>
      </c>
      <c r="D56" s="36">
        <v>37.1</v>
      </c>
      <c r="E56" s="36"/>
      <c r="F56" s="36">
        <v>19.079998</v>
      </c>
      <c r="G56" s="36"/>
      <c r="H56" s="36">
        <v>59.359993000000003</v>
      </c>
      <c r="I56" s="36"/>
      <c r="J56" s="36">
        <v>59.359993000000003</v>
      </c>
      <c r="K56" s="37"/>
    </row>
    <row r="57" spans="1:15" ht="16.2" customHeight="1" x14ac:dyDescent="0.25">
      <c r="A57" s="150"/>
      <c r="B57" s="6"/>
      <c r="C57" s="50" t="s">
        <v>120</v>
      </c>
      <c r="D57" s="36">
        <v>26.25</v>
      </c>
      <c r="E57" s="36"/>
      <c r="F57" s="36">
        <v>13.5</v>
      </c>
      <c r="G57" s="36"/>
      <c r="H57" s="36">
        <v>5.9</v>
      </c>
      <c r="I57" s="36"/>
      <c r="J57" s="36">
        <v>5.9</v>
      </c>
      <c r="K57" s="37"/>
    </row>
    <row r="58" spans="1:15" ht="26.4" x14ac:dyDescent="0.25">
      <c r="A58" s="150"/>
      <c r="B58" s="6" t="s">
        <v>131</v>
      </c>
      <c r="C58" s="127" t="s">
        <v>130</v>
      </c>
      <c r="D58" s="137">
        <v>35</v>
      </c>
      <c r="E58" s="128"/>
      <c r="F58" s="128">
        <v>18</v>
      </c>
      <c r="G58" s="128"/>
      <c r="H58" s="128">
        <v>53</v>
      </c>
      <c r="I58" s="128"/>
      <c r="J58" s="128">
        <v>53</v>
      </c>
      <c r="K58" s="129"/>
    </row>
    <row r="59" spans="1:15" ht="15.6" customHeight="1" thickBot="1" x14ac:dyDescent="0.3">
      <c r="A59" s="150"/>
      <c r="B59" s="6"/>
      <c r="C59" s="138" t="s">
        <v>133</v>
      </c>
      <c r="D59" s="39">
        <f t="shared" ref="D59:K59" si="17">D58*(1+D52+D54)</f>
        <v>37.1</v>
      </c>
      <c r="E59" s="39">
        <f t="shared" si="17"/>
        <v>0</v>
      </c>
      <c r="F59" s="39">
        <f t="shared" si="17"/>
        <v>19.080000000000002</v>
      </c>
      <c r="G59" s="39">
        <f t="shared" si="17"/>
        <v>0</v>
      </c>
      <c r="H59" s="39">
        <f t="shared" si="17"/>
        <v>59.360000000000007</v>
      </c>
      <c r="I59" s="39">
        <f t="shared" si="17"/>
        <v>0</v>
      </c>
      <c r="J59" s="39">
        <f t="shared" si="17"/>
        <v>59.360000000000007</v>
      </c>
      <c r="K59" s="40">
        <f t="shared" si="17"/>
        <v>0</v>
      </c>
    </row>
    <row r="60" spans="1:15" s="3" customFormat="1" ht="15.6" customHeight="1" x14ac:dyDescent="0.25">
      <c r="A60" s="150"/>
      <c r="B60" s="42" t="s">
        <v>98</v>
      </c>
      <c r="C60" s="47"/>
      <c r="D60" s="55"/>
    </row>
    <row r="61" spans="1:15" s="3" customFormat="1" ht="15.6" customHeight="1" thickBot="1" x14ac:dyDescent="0.3">
      <c r="A61" s="150"/>
      <c r="B61" s="42" t="s">
        <v>106</v>
      </c>
      <c r="C61" s="47"/>
      <c r="D61" s="21" t="s">
        <v>99</v>
      </c>
      <c r="E61" s="51" t="s">
        <v>95</v>
      </c>
      <c r="F61" s="52" t="s">
        <v>96</v>
      </c>
      <c r="G61" s="53" t="s">
        <v>97</v>
      </c>
    </row>
    <row r="62" spans="1:15" ht="16.2" customHeight="1" x14ac:dyDescent="0.25">
      <c r="A62" s="150"/>
      <c r="B62" s="5" t="s">
        <v>59</v>
      </c>
      <c r="C62" s="46">
        <v>100</v>
      </c>
      <c r="D62" s="32">
        <v>0.83333330000000005</v>
      </c>
      <c r="E62" s="33"/>
      <c r="F62" s="33">
        <v>0.83333330000000005</v>
      </c>
      <c r="G62" s="34"/>
      <c r="I62" s="83" t="s">
        <v>110</v>
      </c>
      <c r="J62" s="73"/>
      <c r="K62" s="72">
        <v>9</v>
      </c>
      <c r="L62" s="73"/>
    </row>
    <row r="63" spans="1:15" ht="27" thickBot="1" x14ac:dyDescent="0.3">
      <c r="A63" s="150"/>
      <c r="B63" s="6" t="s">
        <v>60</v>
      </c>
      <c r="C63" s="46">
        <v>1000</v>
      </c>
      <c r="D63" s="35">
        <v>0.83333330000000005</v>
      </c>
      <c r="E63" s="36"/>
      <c r="F63" s="36">
        <v>0.83333330000000005</v>
      </c>
      <c r="G63" s="37"/>
      <c r="I63" s="74"/>
      <c r="J63" s="75" t="s">
        <v>111</v>
      </c>
      <c r="K63" s="75" t="s">
        <v>116</v>
      </c>
      <c r="L63" s="76" t="s">
        <v>112</v>
      </c>
    </row>
    <row r="64" spans="1:15" ht="16.2" customHeight="1" x14ac:dyDescent="0.25">
      <c r="A64" s="150"/>
      <c r="B64" s="5" t="s">
        <v>61</v>
      </c>
      <c r="C64" s="46">
        <v>100</v>
      </c>
      <c r="D64" s="32">
        <v>0.83333330000000005</v>
      </c>
      <c r="E64" s="33"/>
      <c r="F64" s="33">
        <v>0.83333330000000005</v>
      </c>
      <c r="G64" s="34"/>
      <c r="I64" s="77" t="s">
        <v>113</v>
      </c>
      <c r="J64" s="78">
        <v>75</v>
      </c>
      <c r="K64" s="78">
        <v>1</v>
      </c>
      <c r="L64" s="79">
        <f>J64/K64/($K$62*10)</f>
        <v>0.83333333333333337</v>
      </c>
    </row>
    <row r="65" spans="1:13" ht="27" thickBot="1" x14ac:dyDescent="0.3">
      <c r="A65" s="150"/>
      <c r="B65" s="6" t="s">
        <v>60</v>
      </c>
      <c r="C65" s="46">
        <v>1000</v>
      </c>
      <c r="D65" s="38">
        <v>0.83333330000000005</v>
      </c>
      <c r="E65" s="39"/>
      <c r="F65" s="39">
        <v>0.83333330000000005</v>
      </c>
      <c r="G65" s="40"/>
      <c r="I65" s="77" t="s">
        <v>114</v>
      </c>
      <c r="J65" s="78">
        <v>150</v>
      </c>
      <c r="K65" s="78">
        <v>2</v>
      </c>
      <c r="L65" s="79">
        <f>J65/K65/($K$62*10)</f>
        <v>0.83333333333333337</v>
      </c>
      <c r="M65" s="19"/>
    </row>
    <row r="66" spans="1:13" ht="16.2" customHeight="1" x14ac:dyDescent="0.25">
      <c r="A66" s="150"/>
      <c r="B66" s="5" t="s">
        <v>62</v>
      </c>
      <c r="C66" s="46">
        <v>100</v>
      </c>
      <c r="D66" s="32">
        <v>0.83333330000000005</v>
      </c>
      <c r="E66" s="33"/>
      <c r="F66" s="33">
        <v>0.83333330000000005</v>
      </c>
      <c r="G66" s="34"/>
      <c r="I66" s="80" t="s">
        <v>115</v>
      </c>
      <c r="J66" s="81">
        <v>225</v>
      </c>
      <c r="K66" s="81">
        <v>3</v>
      </c>
      <c r="L66" s="82">
        <f>J66/K66/($K$62*10)</f>
        <v>0.83333333333333337</v>
      </c>
    </row>
    <row r="67" spans="1:13" ht="27" thickBot="1" x14ac:dyDescent="0.3">
      <c r="A67" s="150"/>
      <c r="B67" s="6" t="s">
        <v>60</v>
      </c>
      <c r="C67" s="46">
        <v>1000</v>
      </c>
      <c r="D67" s="38">
        <v>0.83333330000000005</v>
      </c>
      <c r="E67" s="39"/>
      <c r="F67" s="39">
        <v>0.83333330000000005</v>
      </c>
      <c r="G67" s="40"/>
    </row>
    <row r="68" spans="1:13" ht="15.6" customHeight="1" x14ac:dyDescent="0.25">
      <c r="A68" s="150"/>
      <c r="B68" s="9"/>
      <c r="D68" s="36"/>
      <c r="E68" s="36"/>
      <c r="F68" s="36"/>
      <c r="G68" s="36"/>
    </row>
    <row r="69" spans="1:13" s="3" customFormat="1" ht="15.6" customHeight="1" x14ac:dyDescent="0.25">
      <c r="A69" s="150"/>
      <c r="B69" s="7"/>
      <c r="C69" s="47"/>
      <c r="D69" s="148" t="s">
        <v>85</v>
      </c>
      <c r="E69" s="148"/>
      <c r="F69" s="148"/>
      <c r="G69" s="148"/>
      <c r="H69" s="149" t="s">
        <v>86</v>
      </c>
      <c r="I69" s="149"/>
      <c r="J69" s="149"/>
      <c r="K69" s="149"/>
    </row>
    <row r="70" spans="1:13" s="3" customFormat="1" ht="15.6" customHeight="1" thickBot="1" x14ac:dyDescent="0.3">
      <c r="A70" s="150"/>
      <c r="B70" s="42" t="s">
        <v>104</v>
      </c>
      <c r="C70" s="47"/>
      <c r="D70" s="21" t="s">
        <v>84</v>
      </c>
      <c r="E70" s="51" t="s">
        <v>92</v>
      </c>
      <c r="F70" s="52" t="s">
        <v>93</v>
      </c>
      <c r="G70" s="53" t="s">
        <v>94</v>
      </c>
      <c r="H70" s="21" t="s">
        <v>87</v>
      </c>
      <c r="I70" s="51" t="s">
        <v>92</v>
      </c>
      <c r="J70" s="52" t="s">
        <v>93</v>
      </c>
      <c r="K70" s="53" t="s">
        <v>94</v>
      </c>
    </row>
    <row r="71" spans="1:13" ht="16.2" customHeight="1" x14ac:dyDescent="0.25">
      <c r="A71" s="150"/>
      <c r="B71" s="5" t="s">
        <v>66</v>
      </c>
      <c r="C71" s="49" t="s">
        <v>76</v>
      </c>
      <c r="D71" s="33">
        <v>13</v>
      </c>
      <c r="E71" s="33"/>
      <c r="F71" s="33">
        <v>5</v>
      </c>
      <c r="G71" s="33"/>
      <c r="H71" s="33">
        <v>27</v>
      </c>
      <c r="I71" s="33"/>
      <c r="J71" s="33">
        <v>28</v>
      </c>
      <c r="K71" s="34"/>
      <c r="M71" s="85"/>
    </row>
    <row r="72" spans="1:13" ht="26.4" x14ac:dyDescent="0.25">
      <c r="A72" s="150"/>
      <c r="B72" s="6" t="s">
        <v>67</v>
      </c>
      <c r="C72" s="44" t="s">
        <v>77</v>
      </c>
      <c r="D72" s="36" t="b">
        <v>1</v>
      </c>
      <c r="E72" s="36"/>
      <c r="F72" s="36" t="b">
        <v>0</v>
      </c>
      <c r="G72" s="36"/>
      <c r="H72" s="36" t="b">
        <v>1</v>
      </c>
      <c r="I72" s="36"/>
      <c r="J72" s="36" t="b">
        <v>1</v>
      </c>
      <c r="K72" s="37"/>
      <c r="M72" s="85"/>
    </row>
    <row r="73" spans="1:13" ht="15.6" customHeight="1" x14ac:dyDescent="0.25">
      <c r="A73" s="150"/>
      <c r="C73" s="44" t="s">
        <v>78</v>
      </c>
      <c r="D73" s="36">
        <v>0.06</v>
      </c>
      <c r="E73" s="36"/>
      <c r="F73" s="36"/>
      <c r="G73" s="36"/>
      <c r="H73" s="36">
        <v>0.06</v>
      </c>
      <c r="I73" s="36"/>
      <c r="J73" s="36">
        <v>0.06</v>
      </c>
      <c r="K73" s="37"/>
    </row>
    <row r="74" spans="1:13" ht="15.6" customHeight="1" x14ac:dyDescent="0.25">
      <c r="A74" s="150"/>
      <c r="B74" s="9"/>
      <c r="C74" s="44" t="s">
        <v>80</v>
      </c>
      <c r="D74" s="36" t="b">
        <v>0</v>
      </c>
      <c r="E74" s="36"/>
      <c r="F74" s="36" t="b">
        <v>0</v>
      </c>
      <c r="G74" s="36"/>
      <c r="H74" s="36" t="b">
        <v>1</v>
      </c>
      <c r="I74" s="36"/>
      <c r="J74" s="36" t="b">
        <v>1</v>
      </c>
      <c r="K74" s="37"/>
    </row>
    <row r="75" spans="1:13" ht="15.6" customHeight="1" x14ac:dyDescent="0.25">
      <c r="A75" s="150"/>
      <c r="B75" s="9"/>
      <c r="C75" s="44" t="s">
        <v>79</v>
      </c>
      <c r="D75" s="36"/>
      <c r="E75" s="36"/>
      <c r="F75" s="36"/>
      <c r="G75" s="36"/>
      <c r="H75" s="36">
        <v>0.06</v>
      </c>
      <c r="I75" s="36"/>
      <c r="J75" s="36">
        <v>0.06</v>
      </c>
      <c r="K75" s="37"/>
    </row>
    <row r="76" spans="1:13" ht="26.4" x14ac:dyDescent="0.25">
      <c r="A76" s="150"/>
      <c r="B76" s="9"/>
      <c r="C76" s="44" t="s">
        <v>81</v>
      </c>
      <c r="D76" s="36" t="b">
        <v>0</v>
      </c>
      <c r="E76" s="36"/>
      <c r="F76" s="36" t="b">
        <v>0</v>
      </c>
      <c r="G76" s="36"/>
      <c r="H76" s="36" t="b">
        <v>0</v>
      </c>
      <c r="I76" s="36"/>
      <c r="J76" s="36" t="b">
        <v>0</v>
      </c>
      <c r="K76" s="37"/>
    </row>
    <row r="77" spans="1:13" ht="15.6" customHeight="1" x14ac:dyDescent="0.25">
      <c r="A77" s="150"/>
      <c r="B77" s="9"/>
      <c r="C77" s="130" t="s">
        <v>132</v>
      </c>
      <c r="D77" s="36">
        <v>14.839999000000001</v>
      </c>
      <c r="E77" s="36"/>
      <c r="F77" s="36">
        <v>5</v>
      </c>
      <c r="G77" s="36"/>
      <c r="H77" s="36">
        <v>59.359993000000003</v>
      </c>
      <c r="I77" s="36"/>
      <c r="J77" s="36">
        <v>60.479996</v>
      </c>
      <c r="K77" s="37"/>
    </row>
    <row r="78" spans="1:13" ht="15.6" customHeight="1" x14ac:dyDescent="0.25">
      <c r="A78" s="150"/>
      <c r="B78" s="9"/>
      <c r="C78" s="44" t="s">
        <v>119</v>
      </c>
      <c r="D78" s="36"/>
      <c r="E78" s="36"/>
      <c r="F78" s="36"/>
      <c r="G78" s="36"/>
      <c r="H78" s="36"/>
      <c r="I78" s="36"/>
      <c r="J78" s="36"/>
      <c r="K78" s="37"/>
    </row>
    <row r="79" spans="1:13" ht="15.6" customHeight="1" x14ac:dyDescent="0.25">
      <c r="A79" s="150"/>
      <c r="B79" s="9"/>
      <c r="C79" s="127" t="s">
        <v>137</v>
      </c>
      <c r="D79" s="137">
        <v>14</v>
      </c>
      <c r="E79" s="128"/>
      <c r="F79" s="128">
        <v>5</v>
      </c>
      <c r="G79" s="128"/>
      <c r="H79" s="128">
        <v>53</v>
      </c>
      <c r="I79" s="128"/>
      <c r="J79" s="128">
        <v>54</v>
      </c>
      <c r="K79" s="129"/>
    </row>
    <row r="80" spans="1:13" ht="16.2" customHeight="1" thickBot="1" x14ac:dyDescent="0.3">
      <c r="A80" s="150"/>
      <c r="B80" s="9"/>
      <c r="C80" s="138" t="s">
        <v>133</v>
      </c>
      <c r="D80" s="39">
        <f t="shared" ref="D80:K80" si="18">D79*(1+D73+D75)</f>
        <v>14.84</v>
      </c>
      <c r="E80" s="39">
        <f t="shared" si="18"/>
        <v>0</v>
      </c>
      <c r="F80" s="39">
        <f t="shared" si="18"/>
        <v>5</v>
      </c>
      <c r="G80" s="39">
        <f t="shared" si="18"/>
        <v>0</v>
      </c>
      <c r="H80" s="39">
        <f t="shared" si="18"/>
        <v>59.360000000000007</v>
      </c>
      <c r="I80" s="39">
        <f t="shared" si="18"/>
        <v>0</v>
      </c>
      <c r="J80" s="39">
        <f t="shared" si="18"/>
        <v>60.480000000000004</v>
      </c>
      <c r="K80" s="40">
        <f t="shared" si="18"/>
        <v>0</v>
      </c>
    </row>
    <row r="81" spans="1:16" s="3" customFormat="1" ht="15.6" customHeight="1" x14ac:dyDescent="0.25">
      <c r="A81" s="150"/>
      <c r="B81" s="7"/>
      <c r="C81" s="47"/>
      <c r="I81" s="152" t="s">
        <v>134</v>
      </c>
      <c r="J81" s="152"/>
      <c r="K81" s="152"/>
      <c r="L81" s="152"/>
    </row>
    <row r="82" spans="1:16" s="3" customFormat="1" ht="15.6" customHeight="1" thickBot="1" x14ac:dyDescent="0.3">
      <c r="A82" s="150"/>
      <c r="B82" s="42" t="s">
        <v>105</v>
      </c>
      <c r="C82" s="47"/>
      <c r="D82" s="54" t="s">
        <v>100</v>
      </c>
      <c r="E82" s="51" t="s">
        <v>101</v>
      </c>
      <c r="F82" s="52" t="s">
        <v>102</v>
      </c>
      <c r="G82" s="53" t="s">
        <v>103</v>
      </c>
      <c r="I82" s="54" t="s">
        <v>100</v>
      </c>
      <c r="J82" s="51" t="s">
        <v>101</v>
      </c>
      <c r="K82" s="52" t="s">
        <v>102</v>
      </c>
      <c r="L82" s="53" t="s">
        <v>103</v>
      </c>
    </row>
    <row r="83" spans="1:16" ht="16.2" customHeight="1" x14ac:dyDescent="0.25">
      <c r="A83" s="150"/>
      <c r="B83" s="5" t="s">
        <v>63</v>
      </c>
      <c r="C83" s="46">
        <v>100</v>
      </c>
      <c r="D83" s="87">
        <v>18900</v>
      </c>
      <c r="E83" s="33"/>
      <c r="F83" s="33">
        <v>19600</v>
      </c>
      <c r="G83" s="34"/>
      <c r="I83" s="131" t="str">
        <f>IF(AND($C83*$P$83/D83&gt;=$P$84,$C83*$P$83/D83&lt;=$P$85),"正确","错误！")</f>
        <v>正确</v>
      </c>
      <c r="J83" s="132" t="e">
        <f>IF(AND($C83*$P$83/E83&gt;=$P$84,$C83*$P$83/E83&lt;=$P$85),"正确","错误！")</f>
        <v>#DIV/0!</v>
      </c>
      <c r="K83" s="132" t="str">
        <f>IF(AND($C83*$P$83/F83&gt;=$P$84,$C83*$P$83/F83&lt;=$P$85),"正确","错误！")</f>
        <v>正确</v>
      </c>
      <c r="L83" s="126" t="e">
        <f>IF(AND($C83*$P$83/G83&gt;=$P$84,$C83*$P$83/G83&lt;=$P$85),"正确","错误！")</f>
        <v>#DIV/0!</v>
      </c>
      <c r="O83" s="84" t="s">
        <v>117</v>
      </c>
      <c r="P83" s="72">
        <v>200</v>
      </c>
    </row>
    <row r="84" spans="1:16" ht="15.6" customHeight="1" x14ac:dyDescent="0.25">
      <c r="A84" s="150"/>
      <c r="B84" s="6" t="s">
        <v>64</v>
      </c>
      <c r="C84" s="46">
        <v>1000</v>
      </c>
      <c r="D84" s="35">
        <v>202000</v>
      </c>
      <c r="E84" s="36"/>
      <c r="F84" s="36">
        <v>185000</v>
      </c>
      <c r="G84" s="37"/>
      <c r="I84" s="133" t="str">
        <f t="shared" ref="I84:L86" si="19">IF(AND($C84*$P$83/D84&gt;=$P$84,$C84*$P$83/D84&lt;=$P$85),"正确","错误！")</f>
        <v>正确</v>
      </c>
      <c r="J84" s="134" t="e">
        <f t="shared" si="19"/>
        <v>#DIV/0!</v>
      </c>
      <c r="K84" s="134" t="str">
        <f t="shared" si="19"/>
        <v>正确</v>
      </c>
      <c r="L84" s="121" t="e">
        <f t="shared" si="19"/>
        <v>#DIV/0!</v>
      </c>
      <c r="O84" s="84" t="s">
        <v>135</v>
      </c>
      <c r="P84" s="72">
        <v>0.9</v>
      </c>
    </row>
    <row r="85" spans="1:16" ht="26.4" x14ac:dyDescent="0.25">
      <c r="A85" s="150"/>
      <c r="B85" s="8" t="s">
        <v>65</v>
      </c>
      <c r="C85" s="46">
        <v>10000</v>
      </c>
      <c r="D85" s="35">
        <v>1960000</v>
      </c>
      <c r="E85" s="36"/>
      <c r="F85" s="36">
        <v>2110000</v>
      </c>
      <c r="G85" s="37"/>
      <c r="I85" s="133" t="str">
        <f t="shared" si="19"/>
        <v>正确</v>
      </c>
      <c r="J85" s="134" t="e">
        <f t="shared" si="19"/>
        <v>#DIV/0!</v>
      </c>
      <c r="K85" s="134" t="str">
        <f t="shared" si="19"/>
        <v>正确</v>
      </c>
      <c r="L85" s="121" t="e">
        <f t="shared" si="19"/>
        <v>#DIV/0!</v>
      </c>
      <c r="O85" s="84" t="s">
        <v>136</v>
      </c>
      <c r="P85" s="72">
        <v>1.1000000000000001</v>
      </c>
    </row>
    <row r="86" spans="1:16" ht="15.6" customHeight="1" thickBot="1" x14ac:dyDescent="0.3">
      <c r="A86" s="150"/>
      <c r="B86" s="9"/>
      <c r="C86" s="46">
        <v>100000</v>
      </c>
      <c r="D86" s="38">
        <v>19600000</v>
      </c>
      <c r="E86" s="39"/>
      <c r="F86" s="39">
        <v>20400000</v>
      </c>
      <c r="G86" s="40"/>
      <c r="I86" s="135" t="str">
        <f t="shared" si="19"/>
        <v>正确</v>
      </c>
      <c r="J86" s="136" t="e">
        <f t="shared" si="19"/>
        <v>#DIV/0!</v>
      </c>
      <c r="K86" s="136" t="str">
        <f t="shared" si="19"/>
        <v>正确</v>
      </c>
      <c r="L86" s="123" t="e">
        <f t="shared" si="19"/>
        <v>#DIV/0!</v>
      </c>
    </row>
    <row r="87" spans="1:16" ht="15.6" customHeight="1" thickBot="1" x14ac:dyDescent="0.3">
      <c r="A87" s="150"/>
      <c r="B87" s="9"/>
      <c r="D87" s="36"/>
      <c r="E87" s="36"/>
      <c r="F87" s="36"/>
      <c r="G87" s="36"/>
      <c r="I87" s="134"/>
      <c r="J87" s="134"/>
      <c r="K87" s="134"/>
      <c r="L87" s="134"/>
    </row>
    <row r="88" spans="1:16" ht="16.2" customHeight="1" x14ac:dyDescent="0.25">
      <c r="A88" s="150"/>
      <c r="B88" s="5" t="s">
        <v>139</v>
      </c>
      <c r="D88" s="153" t="s">
        <v>149</v>
      </c>
      <c r="E88" s="143" t="s">
        <v>150</v>
      </c>
      <c r="F88" s="144" t="s">
        <v>141</v>
      </c>
      <c r="G88" s="144" t="s">
        <v>144</v>
      </c>
      <c r="H88" s="144" t="s">
        <v>145</v>
      </c>
      <c r="I88" s="144" t="s">
        <v>146</v>
      </c>
      <c r="J88" s="144" t="s">
        <v>147</v>
      </c>
      <c r="K88" s="145" t="s">
        <v>148</v>
      </c>
    </row>
    <row r="89" spans="1:16" ht="15.6" customHeight="1" x14ac:dyDescent="0.25">
      <c r="A89" s="150"/>
      <c r="B89" s="140" t="s">
        <v>142</v>
      </c>
      <c r="D89" s="154"/>
      <c r="E89" s="146">
        <v>1</v>
      </c>
      <c r="F89" s="146">
        <v>20</v>
      </c>
      <c r="G89" s="146">
        <v>50</v>
      </c>
      <c r="H89" s="146">
        <v>200</v>
      </c>
      <c r="I89" s="146">
        <v>500</v>
      </c>
      <c r="J89" s="146">
        <v>2000</v>
      </c>
      <c r="K89" s="147">
        <v>5000</v>
      </c>
    </row>
    <row r="90" spans="1:16" ht="15.6" customHeight="1" x14ac:dyDescent="0.25">
      <c r="A90" s="150"/>
      <c r="B90" s="140" t="s">
        <v>140</v>
      </c>
      <c r="C90" s="46">
        <v>1000</v>
      </c>
      <c r="D90" s="141">
        <v>10</v>
      </c>
      <c r="E90" s="36"/>
      <c r="F90" s="36"/>
      <c r="G90" s="36"/>
      <c r="H90" s="36"/>
      <c r="I90" s="36"/>
      <c r="J90" s="36"/>
      <c r="K90" s="37"/>
    </row>
    <row r="91" spans="1:16" ht="15.6" customHeight="1" x14ac:dyDescent="0.25">
      <c r="A91" s="150"/>
      <c r="B91" s="140" t="s">
        <v>143</v>
      </c>
      <c r="C91" s="46">
        <v>10000</v>
      </c>
      <c r="D91" s="141">
        <v>100</v>
      </c>
      <c r="E91" s="36"/>
      <c r="F91" s="36"/>
      <c r="G91" s="36"/>
      <c r="H91" s="36"/>
      <c r="I91" s="36"/>
      <c r="J91" s="36"/>
      <c r="K91" s="37"/>
    </row>
    <row r="92" spans="1:16" ht="16.2" thickBot="1" x14ac:dyDescent="0.3">
      <c r="A92" s="150"/>
      <c r="C92" s="46">
        <v>100000</v>
      </c>
      <c r="D92" s="142">
        <v>1000</v>
      </c>
      <c r="E92" s="39"/>
      <c r="F92" s="39"/>
      <c r="G92" s="39"/>
      <c r="H92" s="39"/>
      <c r="I92" s="39"/>
      <c r="J92" s="39"/>
      <c r="K92" s="40"/>
    </row>
  </sheetData>
  <mergeCells count="13">
    <mergeCell ref="AF9:BG9"/>
    <mergeCell ref="D9:AE9"/>
    <mergeCell ref="D38:G38"/>
    <mergeCell ref="H38:K38"/>
    <mergeCell ref="D25:AE25"/>
    <mergeCell ref="AF25:BG25"/>
    <mergeCell ref="D69:G69"/>
    <mergeCell ref="H69:K69"/>
    <mergeCell ref="A11:A30"/>
    <mergeCell ref="I81:L81"/>
    <mergeCell ref="A37:A92"/>
    <mergeCell ref="D88:D89"/>
    <mergeCell ref="A31:A35"/>
  </mergeCells>
  <phoneticPr fontId="17" type="noConversion"/>
  <conditionalFormatting sqref="L38:AI39 D38:D39 D39:G39 H81:I81 D81:F81 D60:AI60 J61:AI61 I64:J66 M65:N65 N73:AI73 D67:AI68 M62:AI63 K62:L62 M66:AI66 O64:AI65 D61:H66 D37:AI37 D1:AI8 R26:U30 Y26:AB30 D26:G26 K26:N26 BD27:BD30 AP27:AP30 D9 AF9 D27:N30 AF27:AK30 AT27:AY30 D36:AA36 AB34:AI36 N83:N87 D82:H87 Q83:AI87 M81:AI82 O83:P85 L73 D71:K76 D78:K78 L74:AI80 L69:AI72 D10:AI24 D40:N49 P40:AI49 L50:AI59 D88:AI88 D90:AI1048576 E89:AI89 D25">
    <cfRule type="cellIs" dxfId="129" priority="220" operator="equal">
      <formula>"——"</formula>
    </cfRule>
  </conditionalFormatting>
  <conditionalFormatting sqref="H38">
    <cfRule type="cellIs" dxfId="128" priority="219" operator="equal">
      <formula>"——"</formula>
    </cfRule>
  </conditionalFormatting>
  <conditionalFormatting sqref="H39">
    <cfRule type="cellIs" dxfId="127" priority="218" operator="equal">
      <formula>"——"</formula>
    </cfRule>
  </conditionalFormatting>
  <conditionalFormatting sqref="D50:K57">
    <cfRule type="cellIs" dxfId="126" priority="214" operator="equal">
      <formula>"——"</formula>
    </cfRule>
  </conditionalFormatting>
  <conditionalFormatting sqref="I39:K39">
    <cfRule type="cellIs" dxfId="125" priority="213" operator="equal">
      <formula>"——"</formula>
    </cfRule>
  </conditionalFormatting>
  <conditionalFormatting sqref="J62">
    <cfRule type="cellIs" dxfId="124" priority="212" operator="equal">
      <formula>"——"</formula>
    </cfRule>
  </conditionalFormatting>
  <conditionalFormatting sqref="D69:D70 E70:G70">
    <cfRule type="cellIs" dxfId="123" priority="211" operator="equal">
      <formula>"——"</formula>
    </cfRule>
  </conditionalFormatting>
  <conditionalFormatting sqref="H69">
    <cfRule type="cellIs" dxfId="122" priority="210" operator="equal">
      <formula>"——"</formula>
    </cfRule>
  </conditionalFormatting>
  <conditionalFormatting sqref="H70">
    <cfRule type="cellIs" dxfId="121" priority="209" operator="equal">
      <formula>"——"</formula>
    </cfRule>
  </conditionalFormatting>
  <conditionalFormatting sqref="I70:K70">
    <cfRule type="cellIs" dxfId="120" priority="208" operator="equal">
      <formula>"——"</formula>
    </cfRule>
  </conditionalFormatting>
  <conditionalFormatting sqref="V26:X26">
    <cfRule type="cellIs" dxfId="119" priority="204" operator="equal">
      <formula>"——"</formula>
    </cfRule>
  </conditionalFormatting>
  <conditionalFormatting sqref="AE26">
    <cfRule type="cellIs" dxfId="118" priority="202" operator="equal">
      <formula>"——"</formula>
    </cfRule>
  </conditionalFormatting>
  <conditionalFormatting sqref="AC26:AD26">
    <cfRule type="cellIs" dxfId="117" priority="201" operator="equal">
      <formula>"——"</formula>
    </cfRule>
  </conditionalFormatting>
  <conditionalFormatting sqref="O26:Q26">
    <cfRule type="cellIs" dxfId="116" priority="200" operator="equal">
      <formula>"——"</formula>
    </cfRule>
  </conditionalFormatting>
  <conditionalFormatting sqref="H26:J26">
    <cfRule type="cellIs" dxfId="115" priority="199" operator="equal">
      <formula>"——"</formula>
    </cfRule>
  </conditionalFormatting>
  <conditionalFormatting sqref="AT26:AW26 BA26:BD26 AF26:AI26 AM26:AP26">
    <cfRule type="cellIs" dxfId="114" priority="188" operator="equal">
      <formula>"——"</formula>
    </cfRule>
  </conditionalFormatting>
  <conditionalFormatting sqref="AX26:AZ26">
    <cfRule type="cellIs" dxfId="113" priority="187" operator="equal">
      <formula>"——"</formula>
    </cfRule>
  </conditionalFormatting>
  <conditionalFormatting sqref="BG26">
    <cfRule type="cellIs" dxfId="112" priority="186" operator="equal">
      <formula>"——"</formula>
    </cfRule>
  </conditionalFormatting>
  <conditionalFormatting sqref="BE26:BF26">
    <cfRule type="cellIs" dxfId="111" priority="185" operator="equal">
      <formula>"——"</formula>
    </cfRule>
  </conditionalFormatting>
  <conditionalFormatting sqref="AQ26:AS26">
    <cfRule type="cellIs" dxfId="110" priority="184" operator="equal">
      <formula>"——"</formula>
    </cfRule>
  </conditionalFormatting>
  <conditionalFormatting sqref="AJ26:AL26">
    <cfRule type="cellIs" dxfId="109" priority="183" operator="equal">
      <formula>"——"</formula>
    </cfRule>
  </conditionalFormatting>
  <conditionalFormatting sqref="J27:J30">
    <cfRule type="cellIs" dxfId="108" priority="180" operator="equal">
      <formula>"错误！"</formula>
    </cfRule>
    <cfRule type="cellIs" dxfId="107" priority="181" operator="equal">
      <formula>"错误"</formula>
    </cfRule>
    <cfRule type="cellIs" dxfId="106" priority="182" operator="equal">
      <formula>"正确"</formula>
    </cfRule>
  </conditionalFormatting>
  <conditionalFormatting sqref="D34:G35 L34:AA35">
    <cfRule type="cellIs" dxfId="105" priority="171" operator="equal">
      <formula>"——"</formula>
    </cfRule>
  </conditionalFormatting>
  <conditionalFormatting sqref="R31:U33 Y31:AB33 BD32:BD33 AT32:AW33 AP32:AP33 AF32:AI33 D31:G33 K31:N33">
    <cfRule type="cellIs" dxfId="104" priority="170" operator="equal">
      <formula>"——"</formula>
    </cfRule>
  </conditionalFormatting>
  <conditionalFormatting sqref="V31:X31">
    <cfRule type="cellIs" dxfId="103" priority="168" operator="equal">
      <formula>"——"</formula>
    </cfRule>
  </conditionalFormatting>
  <conditionalFormatting sqref="AC31:AD31">
    <cfRule type="cellIs" dxfId="102" priority="165" operator="equal">
      <formula>"——"</formula>
    </cfRule>
  </conditionalFormatting>
  <conditionalFormatting sqref="O31:Q31">
    <cfRule type="cellIs" dxfId="101" priority="164" operator="equal">
      <formula>"——"</formula>
    </cfRule>
  </conditionalFormatting>
  <conditionalFormatting sqref="H31:J31">
    <cfRule type="cellIs" dxfId="100" priority="163" operator="equal">
      <formula>"——"</formula>
    </cfRule>
  </conditionalFormatting>
  <conditionalFormatting sqref="AT31:AW31 BA31:BD31 AF31:AI31 AM31:AP31">
    <cfRule type="cellIs" dxfId="99" priority="160" operator="equal">
      <formula>"——"</formula>
    </cfRule>
  </conditionalFormatting>
  <conditionalFormatting sqref="AX31:AY31">
    <cfRule type="cellIs" dxfId="98" priority="159" operator="equal">
      <formula>"——"</formula>
    </cfRule>
  </conditionalFormatting>
  <conditionalFormatting sqref="BE31:BF31">
    <cfRule type="cellIs" dxfId="97" priority="157" operator="equal">
      <formula>"——"</formula>
    </cfRule>
  </conditionalFormatting>
  <conditionalFormatting sqref="AQ31:AR31">
    <cfRule type="cellIs" dxfId="96" priority="156" operator="equal">
      <formula>"——"</formula>
    </cfRule>
  </conditionalFormatting>
  <conditionalFormatting sqref="AJ31:AK31">
    <cfRule type="cellIs" dxfId="95" priority="155" operator="equal">
      <formula>"——"</formula>
    </cfRule>
  </conditionalFormatting>
  <conditionalFormatting sqref="H32:J33">
    <cfRule type="cellIs" dxfId="94" priority="143" operator="equal">
      <formula>"——"</formula>
    </cfRule>
  </conditionalFormatting>
  <conditionalFormatting sqref="J32:J33">
    <cfRule type="cellIs" dxfId="93" priority="140" operator="equal">
      <formula>"错误！"</formula>
    </cfRule>
    <cfRule type="cellIs" dxfId="92" priority="141" operator="equal">
      <formula>"错误"</formula>
    </cfRule>
    <cfRule type="cellIs" dxfId="91" priority="142" operator="equal">
      <formula>"正确"</formula>
    </cfRule>
  </conditionalFormatting>
  <conditionalFormatting sqref="O27:Q30">
    <cfRule type="cellIs" dxfId="90" priority="139" operator="equal">
      <formula>"——"</formula>
    </cfRule>
  </conditionalFormatting>
  <conditionalFormatting sqref="Q27:Q30">
    <cfRule type="cellIs" dxfId="89" priority="136" operator="equal">
      <formula>"错误！"</formula>
    </cfRule>
    <cfRule type="cellIs" dxfId="88" priority="137" operator="equal">
      <formula>"错误"</formula>
    </cfRule>
    <cfRule type="cellIs" dxfId="87" priority="138" operator="equal">
      <formula>"正确"</formula>
    </cfRule>
  </conditionalFormatting>
  <conditionalFormatting sqref="V27:X30">
    <cfRule type="cellIs" dxfId="86" priority="135" operator="equal">
      <formula>"——"</formula>
    </cfRule>
  </conditionalFormatting>
  <conditionalFormatting sqref="X27:X30">
    <cfRule type="cellIs" dxfId="85" priority="132" operator="equal">
      <formula>"错误！"</formula>
    </cfRule>
    <cfRule type="cellIs" dxfId="84" priority="133" operator="equal">
      <formula>"错误"</formula>
    </cfRule>
    <cfRule type="cellIs" dxfId="83" priority="134" operator="equal">
      <formula>"正确"</formula>
    </cfRule>
  </conditionalFormatting>
  <conditionalFormatting sqref="AQ27:AR30">
    <cfRule type="cellIs" dxfId="82" priority="124" operator="equal">
      <formula>"——"</formula>
    </cfRule>
  </conditionalFormatting>
  <conditionalFormatting sqref="BE27:BF30">
    <cfRule type="cellIs" dxfId="81" priority="117" operator="equal">
      <formula>"——"</formula>
    </cfRule>
  </conditionalFormatting>
  <conditionalFormatting sqref="BE32:BF33">
    <cfRule type="cellIs" dxfId="80" priority="113" operator="equal">
      <formula>"——"</formula>
    </cfRule>
  </conditionalFormatting>
  <conditionalFormatting sqref="AX32:AY33">
    <cfRule type="cellIs" dxfId="79" priority="109" operator="equal">
      <formula>"——"</formula>
    </cfRule>
  </conditionalFormatting>
  <conditionalFormatting sqref="AQ32:AR33">
    <cfRule type="cellIs" dxfId="78" priority="105" operator="equal">
      <formula>"——"</formula>
    </cfRule>
  </conditionalFormatting>
  <conditionalFormatting sqref="AJ32:AK33">
    <cfRule type="cellIs" dxfId="77" priority="101" operator="equal">
      <formula>"——"</formula>
    </cfRule>
  </conditionalFormatting>
  <conditionalFormatting sqref="AC32:AD33">
    <cfRule type="cellIs" dxfId="76" priority="97" operator="equal">
      <formula>"——"</formula>
    </cfRule>
  </conditionalFormatting>
  <conditionalFormatting sqref="V32:X33">
    <cfRule type="cellIs" dxfId="75" priority="93" operator="equal">
      <formula>"——"</formula>
    </cfRule>
  </conditionalFormatting>
  <conditionalFormatting sqref="X32:X33">
    <cfRule type="cellIs" dxfId="74" priority="90" operator="equal">
      <formula>"错误！"</formula>
    </cfRule>
    <cfRule type="cellIs" dxfId="73" priority="91" operator="equal">
      <formula>"错误"</formula>
    </cfRule>
    <cfRule type="cellIs" dxfId="72" priority="92" operator="equal">
      <formula>"正确"</formula>
    </cfRule>
  </conditionalFormatting>
  <conditionalFormatting sqref="O32:Q33">
    <cfRule type="cellIs" dxfId="71" priority="89" operator="equal">
      <formula>"——"</formula>
    </cfRule>
  </conditionalFormatting>
  <conditionalFormatting sqref="Q32:Q33">
    <cfRule type="cellIs" dxfId="70" priority="86" operator="equal">
      <formula>"错误！"</formula>
    </cfRule>
    <cfRule type="cellIs" dxfId="69" priority="87" operator="equal">
      <formula>"错误"</formula>
    </cfRule>
    <cfRule type="cellIs" dxfId="68" priority="88" operator="equal">
      <formula>"正确"</formula>
    </cfRule>
  </conditionalFormatting>
  <conditionalFormatting sqref="AC27:AD30">
    <cfRule type="cellIs" dxfId="67" priority="85" operator="equal">
      <formula>"——"</formula>
    </cfRule>
  </conditionalFormatting>
  <conditionalFormatting sqref="AE31">
    <cfRule type="cellIs" dxfId="66" priority="81" operator="equal">
      <formula>"——"</formula>
    </cfRule>
  </conditionalFormatting>
  <conditionalFormatting sqref="AE27:AE30">
    <cfRule type="cellIs" dxfId="65" priority="80" operator="equal">
      <formula>"——"</formula>
    </cfRule>
  </conditionalFormatting>
  <conditionalFormatting sqref="AE27:AE30">
    <cfRule type="cellIs" dxfId="64" priority="77" operator="equal">
      <formula>"错误！"</formula>
    </cfRule>
    <cfRule type="cellIs" dxfId="63" priority="78" operator="equal">
      <formula>"错误"</formula>
    </cfRule>
    <cfRule type="cellIs" dxfId="62" priority="79" operator="equal">
      <formula>"正确"</formula>
    </cfRule>
  </conditionalFormatting>
  <conditionalFormatting sqref="AE32:AE33">
    <cfRule type="cellIs" dxfId="61" priority="76" operator="equal">
      <formula>"——"</formula>
    </cfRule>
  </conditionalFormatting>
  <conditionalFormatting sqref="AE32:AE33">
    <cfRule type="cellIs" dxfId="60" priority="73" operator="equal">
      <formula>"错误！"</formula>
    </cfRule>
    <cfRule type="cellIs" dxfId="59" priority="74" operator="equal">
      <formula>"错误"</formula>
    </cfRule>
    <cfRule type="cellIs" dxfId="58" priority="75" operator="equal">
      <formula>"正确"</formula>
    </cfRule>
  </conditionalFormatting>
  <conditionalFormatting sqref="AL31">
    <cfRule type="cellIs" dxfId="57" priority="72" operator="equal">
      <formula>"——"</formula>
    </cfRule>
  </conditionalFormatting>
  <conditionalFormatting sqref="AL27:AL30">
    <cfRule type="cellIs" dxfId="56" priority="71" operator="equal">
      <formula>"——"</formula>
    </cfRule>
  </conditionalFormatting>
  <conditionalFormatting sqref="AL27:AL30">
    <cfRule type="cellIs" dxfId="55" priority="68" operator="equal">
      <formula>"错误！"</formula>
    </cfRule>
    <cfRule type="cellIs" dxfId="54" priority="69" operator="equal">
      <formula>"错误"</formula>
    </cfRule>
    <cfRule type="cellIs" dxfId="53" priority="70" operator="equal">
      <formula>"正确"</formula>
    </cfRule>
  </conditionalFormatting>
  <conditionalFormatting sqref="AL32:AL33">
    <cfRule type="cellIs" dxfId="52" priority="67" operator="equal">
      <formula>"——"</formula>
    </cfRule>
  </conditionalFormatting>
  <conditionalFormatting sqref="AL32:AL33">
    <cfRule type="cellIs" dxfId="51" priority="64" operator="equal">
      <formula>"错误！"</formula>
    </cfRule>
    <cfRule type="cellIs" dxfId="50" priority="65" operator="equal">
      <formula>"错误"</formula>
    </cfRule>
    <cfRule type="cellIs" dxfId="49" priority="66" operator="equal">
      <formula>"正确"</formula>
    </cfRule>
  </conditionalFormatting>
  <conditionalFormatting sqref="AS31">
    <cfRule type="cellIs" dxfId="48" priority="63" operator="equal">
      <formula>"——"</formula>
    </cfRule>
  </conditionalFormatting>
  <conditionalFormatting sqref="AS27:AS30">
    <cfRule type="cellIs" dxfId="47" priority="62" operator="equal">
      <formula>"——"</formula>
    </cfRule>
  </conditionalFormatting>
  <conditionalFormatting sqref="AS27:AS30">
    <cfRule type="cellIs" dxfId="46" priority="59" operator="equal">
      <formula>"错误！"</formula>
    </cfRule>
    <cfRule type="cellIs" dxfId="45" priority="60" operator="equal">
      <formula>"错误"</formula>
    </cfRule>
    <cfRule type="cellIs" dxfId="44" priority="61" operator="equal">
      <formula>"正确"</formula>
    </cfRule>
  </conditionalFormatting>
  <conditionalFormatting sqref="AS32:AS33">
    <cfRule type="cellIs" dxfId="43" priority="58" operator="equal">
      <formula>"——"</formula>
    </cfRule>
  </conditionalFormatting>
  <conditionalFormatting sqref="AS32:AS33">
    <cfRule type="cellIs" dxfId="42" priority="55" operator="equal">
      <formula>"错误！"</formula>
    </cfRule>
    <cfRule type="cellIs" dxfId="41" priority="56" operator="equal">
      <formula>"错误"</formula>
    </cfRule>
    <cfRule type="cellIs" dxfId="40" priority="57" operator="equal">
      <formula>"正确"</formula>
    </cfRule>
  </conditionalFormatting>
  <conditionalFormatting sqref="AZ31">
    <cfRule type="cellIs" dxfId="39" priority="54" operator="equal">
      <formula>"——"</formula>
    </cfRule>
  </conditionalFormatting>
  <conditionalFormatting sqref="AZ27:AZ30">
    <cfRule type="cellIs" dxfId="38" priority="53" operator="equal">
      <formula>"——"</formula>
    </cfRule>
  </conditionalFormatting>
  <conditionalFormatting sqref="AZ27:AZ30">
    <cfRule type="cellIs" dxfId="37" priority="50" operator="equal">
      <formula>"错误！"</formula>
    </cfRule>
    <cfRule type="cellIs" dxfId="36" priority="51" operator="equal">
      <formula>"错误"</formula>
    </cfRule>
    <cfRule type="cellIs" dxfId="35" priority="52" operator="equal">
      <formula>"正确"</formula>
    </cfRule>
  </conditionalFormatting>
  <conditionalFormatting sqref="AZ32:AZ33">
    <cfRule type="cellIs" dxfId="34" priority="49" operator="equal">
      <formula>"——"</formula>
    </cfRule>
  </conditionalFormatting>
  <conditionalFormatting sqref="AZ32:AZ33">
    <cfRule type="cellIs" dxfId="33" priority="46" operator="equal">
      <formula>"错误！"</formula>
    </cfRule>
    <cfRule type="cellIs" dxfId="32" priority="47" operator="equal">
      <formula>"错误"</formula>
    </cfRule>
    <cfRule type="cellIs" dxfId="31" priority="48" operator="equal">
      <formula>"正确"</formula>
    </cfRule>
  </conditionalFormatting>
  <conditionalFormatting sqref="BG31">
    <cfRule type="cellIs" dxfId="30" priority="45" operator="equal">
      <formula>"——"</formula>
    </cfRule>
  </conditionalFormatting>
  <conditionalFormatting sqref="BG27:BG30">
    <cfRule type="cellIs" dxfId="29" priority="44" operator="equal">
      <formula>"——"</formula>
    </cfRule>
  </conditionalFormatting>
  <conditionalFormatting sqref="BG27:BG30">
    <cfRule type="cellIs" dxfId="28" priority="41" operator="equal">
      <formula>"错误！"</formula>
    </cfRule>
    <cfRule type="cellIs" dxfId="27" priority="42" operator="equal">
      <formula>"错误"</formula>
    </cfRule>
    <cfRule type="cellIs" dxfId="26" priority="43" operator="equal">
      <formula>"正确"</formula>
    </cfRule>
  </conditionalFormatting>
  <conditionalFormatting sqref="BG32:BG33">
    <cfRule type="cellIs" dxfId="25" priority="40" operator="equal">
      <formula>"——"</formula>
    </cfRule>
  </conditionalFormatting>
  <conditionalFormatting sqref="BG32:BG33">
    <cfRule type="cellIs" dxfId="24" priority="37" operator="equal">
      <formula>"错误！"</formula>
    </cfRule>
    <cfRule type="cellIs" dxfId="23" priority="38" operator="equal">
      <formula>"错误"</formula>
    </cfRule>
    <cfRule type="cellIs" dxfId="22" priority="39" operator="equal">
      <formula>"正确"</formula>
    </cfRule>
  </conditionalFormatting>
  <conditionalFormatting sqref="D58:K58">
    <cfRule type="cellIs" dxfId="21" priority="36" operator="equal">
      <formula>"——"</formula>
    </cfRule>
  </conditionalFormatting>
  <conditionalFormatting sqref="D59:K59">
    <cfRule type="cellIs" dxfId="20" priority="35" operator="equal">
      <formula>"——"</formula>
    </cfRule>
  </conditionalFormatting>
  <conditionalFormatting sqref="D79:K79">
    <cfRule type="cellIs" dxfId="19" priority="34" operator="equal">
      <formula>"——"</formula>
    </cfRule>
  </conditionalFormatting>
  <conditionalFormatting sqref="I83:I87">
    <cfRule type="cellIs" dxfId="18" priority="31" operator="equal">
      <formula>"——"</formula>
    </cfRule>
  </conditionalFormatting>
  <conditionalFormatting sqref="I82:L82">
    <cfRule type="cellIs" dxfId="17" priority="32" operator="equal">
      <formula>"——"</formula>
    </cfRule>
  </conditionalFormatting>
  <conditionalFormatting sqref="I83:I87">
    <cfRule type="cellIs" dxfId="16" priority="28" operator="equal">
      <formula>"错误！"</formula>
    </cfRule>
    <cfRule type="cellIs" dxfId="15" priority="29" operator="equal">
      <formula>"错误"</formula>
    </cfRule>
    <cfRule type="cellIs" dxfId="14" priority="30" operator="equal">
      <formula>"正确"</formula>
    </cfRule>
  </conditionalFormatting>
  <conditionalFormatting sqref="J83:J87">
    <cfRule type="cellIs" dxfId="13" priority="15" operator="equal">
      <formula>"——"</formula>
    </cfRule>
  </conditionalFormatting>
  <conditionalFormatting sqref="J83:J87">
    <cfRule type="cellIs" dxfId="12" priority="12" operator="equal">
      <formula>"错误！"</formula>
    </cfRule>
    <cfRule type="cellIs" dxfId="11" priority="13" operator="equal">
      <formula>"错误"</formula>
    </cfRule>
    <cfRule type="cellIs" dxfId="10" priority="14" operator="equal">
      <formula>"正确"</formula>
    </cfRule>
  </conditionalFormatting>
  <conditionalFormatting sqref="K83:K87">
    <cfRule type="cellIs" dxfId="9" priority="11" operator="equal">
      <formula>"——"</formula>
    </cfRule>
  </conditionalFormatting>
  <conditionalFormatting sqref="K83:K87">
    <cfRule type="cellIs" dxfId="8" priority="8" operator="equal">
      <formula>"错误！"</formula>
    </cfRule>
    <cfRule type="cellIs" dxfId="7" priority="9" operator="equal">
      <formula>"错误"</formula>
    </cfRule>
    <cfRule type="cellIs" dxfId="6" priority="10" operator="equal">
      <formula>"正确"</formula>
    </cfRule>
  </conditionalFormatting>
  <conditionalFormatting sqref="L83:L87">
    <cfRule type="cellIs" dxfId="5" priority="7" operator="equal">
      <formula>"——"</formula>
    </cfRule>
  </conditionalFormatting>
  <conditionalFormatting sqref="L83:L87">
    <cfRule type="cellIs" dxfId="4" priority="4" operator="equal">
      <formula>"错误！"</formula>
    </cfRule>
    <cfRule type="cellIs" dxfId="3" priority="5" operator="equal">
      <formula>"错误"</formula>
    </cfRule>
    <cfRule type="cellIs" dxfId="2" priority="6" operator="equal">
      <formula>"正确"</formula>
    </cfRule>
  </conditionalFormatting>
  <conditionalFormatting sqref="D80:K80">
    <cfRule type="cellIs" dxfId="1" priority="1" operator="equal">
      <formula>"——"</formula>
    </cfRule>
  </conditionalFormatting>
  <conditionalFormatting sqref="D77:K77">
    <cfRule type="cellIs" dxfId="0" priority="2" operator="equal">
      <formula>"——"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"/>
  <sheetViews>
    <sheetView workbookViewId="0">
      <selection activeCell="C7" sqref="C7"/>
    </sheetView>
  </sheetViews>
  <sheetFormatPr defaultColWidth="8.88671875" defaultRowHeight="15.6" x14ac:dyDescent="0.25"/>
  <cols>
    <col min="1" max="1" width="8.88671875" style="1"/>
    <col min="2" max="3" width="27.109375" style="1" customWidth="1"/>
    <col min="4" max="16384" width="8.88671875" style="1"/>
  </cols>
  <sheetData>
    <row r="1" spans="2:3" x14ac:dyDescent="0.25">
      <c r="B1" s="1" t="s">
        <v>70</v>
      </c>
      <c r="C1" s="1" t="s">
        <v>71</v>
      </c>
    </row>
  </sheetData>
  <phoneticPr fontId="17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defaultColWidth="9" defaultRowHeight="15.6" x14ac:dyDescent="0.25"/>
  <cols>
    <col min="1" max="16384" width="9" style="1"/>
  </cols>
  <sheetData>
    <row r="1" spans="1:1" x14ac:dyDescent="0.25">
      <c r="A1" s="2" t="s">
        <v>72</v>
      </c>
    </row>
    <row r="2" spans="1:1" x14ac:dyDescent="0.25">
      <c r="A2" s="2" t="s">
        <v>73</v>
      </c>
    </row>
    <row r="3" spans="1:1" x14ac:dyDescent="0.25">
      <c r="A3" s="1" t="s">
        <v>74</v>
      </c>
    </row>
  </sheetData>
  <phoneticPr fontId="1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开火能量</vt:lpstr>
      <vt:lpstr>充值池子</vt:lpstr>
      <vt:lpstr>增加经验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2020-05-07T08:18:00Z</dcterms:created>
  <dcterms:modified xsi:type="dcterms:W3CDTF">2020-10-21T05:53:02Z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